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6440" tabRatio="599" activeTab="0"/>
  </bookViews>
  <sheets>
    <sheet name="Foglio1" sheetId="1" r:id="rId1"/>
    <sheet name="Foglio6" sheetId="2" r:id="rId2"/>
    <sheet name="Foglio7" sheetId="3" r:id="rId3"/>
    <sheet name="Foglio10" sheetId="4" r:id="rId4"/>
    <sheet name="Foglio11" sheetId="5" r:id="rId5"/>
    <sheet name="Foglio12" sheetId="6" r:id="rId6"/>
    <sheet name="Foglio13" sheetId="7" r:id="rId7"/>
    <sheet name="Foglio14" sheetId="8" r:id="rId8"/>
    <sheet name="Foglio15" sheetId="9" r:id="rId9"/>
    <sheet name="Foglio16" sheetId="10" r:id="rId10"/>
  </sheets>
  <definedNames>
    <definedName name="_xlnm.Print_Area" localSheetId="0">'Foglio1'!$A$1:$I$105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ZANTE_C</author>
    <author>Utente</author>
  </authors>
  <commentList>
    <comment ref="F13" authorId="0">
      <text>
        <r>
          <rPr>
            <b/>
            <sz val="8"/>
            <color indexed="8"/>
            <rFont val="Tahoma"/>
            <family val="2"/>
          </rPr>
          <t>ZANTE_C: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DCSPI - Prevenzione e Protezione
</t>
        </r>
        <r>
          <rPr>
            <sz val="8"/>
            <color indexed="8"/>
            <rFont val="Tahoma"/>
            <family val="2"/>
          </rPr>
          <t xml:space="preserve">IAC - Ist. Applicazione Calcolo
</t>
        </r>
        <r>
          <rPr>
            <sz val="8"/>
            <color indexed="8"/>
            <rFont val="Tahoma"/>
            <family val="2"/>
          </rPr>
          <t xml:space="preserve">IC - Ist. Cristallografia
</t>
        </r>
        <r>
          <rPr>
            <sz val="8"/>
            <color indexed="8"/>
            <rFont val="Tahoma"/>
            <family val="2"/>
          </rPr>
          <t xml:space="preserve">IMIP - Ist. Metodologie Inorganiche e dei Plasmi
</t>
        </r>
        <r>
          <rPr>
            <sz val="8"/>
            <color indexed="8"/>
            <rFont val="Tahoma"/>
            <family val="2"/>
          </rPr>
          <t xml:space="preserve">IPP - Ist. Protezione Piante (Sez. BA)
</t>
        </r>
        <r>
          <rPr>
            <sz val="8"/>
            <color indexed="8"/>
            <rFont val="Tahoma"/>
            <family val="2"/>
          </rPr>
          <t xml:space="preserve">IRPI - Ist. Ricerca Protezione Idrogeologica
</t>
        </r>
        <r>
          <rPr>
            <sz val="8"/>
            <color indexed="8"/>
            <rFont val="Tahoma"/>
            <family val="2"/>
          </rPr>
          <t xml:space="preserve">ISPA - Ist. Scienze Produzioni Alimentari
</t>
        </r>
        <r>
          <rPr>
            <sz val="8"/>
            <color indexed="8"/>
            <rFont val="Tahoma"/>
            <family val="2"/>
          </rPr>
          <t xml:space="preserve">ISSIA - Ist. Studio Sistemi Intelligenti e Automazione
</t>
        </r>
        <r>
          <rPr>
            <sz val="8"/>
            <color indexed="8"/>
            <rFont val="Tahoma"/>
            <family val="2"/>
          </rPr>
          <t>ITB - Ist. Tecnologie Biomediche - (Sez. BA)</t>
        </r>
      </text>
    </comment>
    <comment ref="F42" authorId="0">
      <text>
        <r>
          <rPr>
            <b/>
            <sz val="8"/>
            <rFont val="Tahoma"/>
            <family val="2"/>
          </rPr>
          <t>ZANTE_C:</t>
        </r>
        <r>
          <rPr>
            <sz val="8"/>
            <rFont val="Tahoma"/>
            <family val="2"/>
          </rPr>
          <t xml:space="preserve">
IBF - Ist. Biofisica (Sez. Ge)
IEIT - Ist. Elettr. Iing.Inf. e Telecom. (Sez. GE.)
IMATI - Ist. Matem. Applicata e Tecnol. Inform. (Sez. GE)
ISMAC - Ist. Studio Macromolecole (Sez. GE)
ITD - Ist. Tecnologie Didattiche </t>
        </r>
      </text>
    </comment>
    <comment ref="F12" authorId="1">
      <text>
        <r>
          <rPr>
            <b/>
            <sz val="8"/>
            <rFont val="Tahoma"/>
            <family val="2"/>
          </rPr>
          <t>Utente:</t>
        </r>
        <r>
          <rPr>
            <sz val="8"/>
            <rFont val="Tahoma"/>
            <family val="2"/>
          </rPr>
          <t xml:space="preserve">
Istituto Tecnologie Biomediche (ITB)
Istituto Scienze e Tecnologie Molecolari (ISTM)
Altre Strutture CNR</t>
        </r>
      </text>
    </comment>
    <comment ref="F65" authorId="0">
      <text>
        <r>
          <rPr>
            <b/>
            <sz val="8"/>
            <color indexed="8"/>
            <rFont val="Tahoma"/>
            <family val="2"/>
          </rPr>
          <t>ZANTE_C: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IDPA - Ist. Dinamica Processi Ambientali (Sez. MI)
</t>
        </r>
        <r>
          <rPr>
            <sz val="8"/>
            <color indexed="8"/>
            <rFont val="Tahoma"/>
            <family val="2"/>
          </rPr>
          <t>ICRM - Ist. Chimica Riconosciemento Molecolare</t>
        </r>
      </text>
    </comment>
    <comment ref="F57" authorId="0">
      <text>
        <r>
          <rPr>
            <b/>
            <sz val="8"/>
            <color indexed="8"/>
            <rFont val="Tahoma"/>
            <family val="2"/>
          </rPr>
          <t>ZANTE_C: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DCSPI - Prevenzionee Protezione;
</t>
        </r>
        <r>
          <rPr>
            <sz val="8"/>
            <color indexed="8"/>
            <rFont val="Tahoma"/>
            <family val="2"/>
          </rPr>
          <t xml:space="preserve">IASF - Ist. Astrofisica Spaziale e Fisica Cosmica (Sez. PA)
</t>
        </r>
        <r>
          <rPr>
            <sz val="8"/>
            <color indexed="8"/>
            <rFont val="Tahoma"/>
            <family val="2"/>
          </rPr>
          <t xml:space="preserve">IBF - Ist. Biofisica (Sez. PA)
</t>
        </r>
        <r>
          <rPr>
            <sz val="8"/>
            <color indexed="8"/>
            <rFont val="Tahoma"/>
            <family val="2"/>
          </rPr>
          <t xml:space="preserve">IBM - Ist. Biomedicina e Immonologia Molecolare
</t>
        </r>
        <r>
          <rPr>
            <sz val="8"/>
            <color indexed="8"/>
            <rFont val="Tahoma"/>
            <family val="2"/>
          </rPr>
          <t xml:space="preserve">ICAR - Ist. Calcolo e Reti ed Alte Prestazioni (Sez. PA)
</t>
        </r>
        <r>
          <rPr>
            <sz val="8"/>
            <color indexed="8"/>
            <rFont val="Tahoma"/>
            <family val="2"/>
          </rPr>
          <t xml:space="preserve">ISMN - Ist. Materiali Nanostrutturati (Sez. PA)
</t>
        </r>
        <r>
          <rPr>
            <sz val="8"/>
            <color indexed="8"/>
            <rFont val="Tahoma"/>
            <family val="2"/>
          </rPr>
          <t>ITD - Ist. Tecnologie Didattiche (Sez.  PA)</t>
        </r>
      </text>
    </comment>
    <comment ref="F54" authorId="0">
      <text>
        <r>
          <rPr>
            <b/>
            <sz val="8"/>
            <color indexed="8"/>
            <rFont val="Tahoma"/>
            <family val="2"/>
          </rPr>
          <t>ZANTE_C: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DCSPI - Prevenzionee Protezione;
</t>
        </r>
        <r>
          <rPr>
            <sz val="8"/>
            <color indexed="8"/>
            <rFont val="Tahoma"/>
            <family val="2"/>
          </rPr>
          <t xml:space="preserve">IASF - Ist. Astrofisica Spaziale e Fisica Cosmica (Sez. PA)
</t>
        </r>
        <r>
          <rPr>
            <sz val="8"/>
            <color indexed="8"/>
            <rFont val="Tahoma"/>
            <family val="2"/>
          </rPr>
          <t xml:space="preserve">IBF - Ist. Biofisica (Sez. PA)
</t>
        </r>
        <r>
          <rPr>
            <sz val="8"/>
            <color indexed="8"/>
            <rFont val="Tahoma"/>
            <family val="2"/>
          </rPr>
          <t xml:space="preserve">IBM - Ist. Biomedicina e Immonologia Molecolare
</t>
        </r>
        <r>
          <rPr>
            <sz val="8"/>
            <color indexed="8"/>
            <rFont val="Tahoma"/>
            <family val="2"/>
          </rPr>
          <t xml:space="preserve">ICAR - Ist. Calcolo e Reti ed Alte Prestazioni (Sez. PA)
</t>
        </r>
        <r>
          <rPr>
            <sz val="8"/>
            <color indexed="8"/>
            <rFont val="Tahoma"/>
            <family val="2"/>
          </rPr>
          <t xml:space="preserve">ISMN - Ist. Materiali Nanostrutturati (Sez. PA)
</t>
        </r>
        <r>
          <rPr>
            <sz val="8"/>
            <color indexed="8"/>
            <rFont val="Tahoma"/>
            <family val="2"/>
          </rPr>
          <t>ITD - Ist. Tecnologie Didattiche (Sez.  PA)</t>
        </r>
      </text>
    </comment>
  </commentList>
</comments>
</file>

<file path=xl/comments2.xml><?xml version="1.0" encoding="utf-8"?>
<comments xmlns="http://schemas.openxmlformats.org/spreadsheetml/2006/main">
  <authors>
    <author>ZANTE_C</author>
  </authors>
  <commentList>
    <comment ref="B3" authorId="0">
      <text>
        <r>
          <rPr>
            <b/>
            <sz val="8"/>
            <rFont val="Tahoma"/>
            <family val="2"/>
          </rPr>
          <t>ZANTE_C:</t>
        </r>
        <r>
          <rPr>
            <sz val="8"/>
            <rFont val="Tahoma"/>
            <family val="2"/>
          </rPr>
          <t xml:space="preserve">
IDPA - Ist. Dinamica Processi Ambientali (Sez. MI)
ICRM - Ist. Chimica Riconosciemento Molecolare</t>
        </r>
      </text>
    </comment>
  </commentList>
</comments>
</file>

<file path=xl/sharedStrings.xml><?xml version="1.0" encoding="utf-8"?>
<sst xmlns="http://schemas.openxmlformats.org/spreadsheetml/2006/main" count="1110" uniqueCount="541">
  <si>
    <t>Ist. Tecnologie Costruzioni</t>
  </si>
  <si>
    <t>AQ</t>
  </si>
  <si>
    <t>CAMPI BISENZIO</t>
  </si>
  <si>
    <t>BA</t>
  </si>
  <si>
    <t>Via Amendola, 116/124</t>
  </si>
  <si>
    <t>CANONE ANNUO (QUOTA PARTE ISTITUTO)</t>
  </si>
  <si>
    <t>Istituti vari</t>
  </si>
  <si>
    <t>FI</t>
  </si>
  <si>
    <t>Via G. Caproni, 8 - Osmannoro</t>
  </si>
  <si>
    <t>Sesto Fiorentinno</t>
  </si>
  <si>
    <t>CAD. PAG.</t>
  </si>
  <si>
    <t>Scad. Genn</t>
  </si>
  <si>
    <t xml:space="preserve">Ist. Scienze Marine </t>
  </si>
  <si>
    <t>NICELLI SPA</t>
  </si>
  <si>
    <t>Scad. Febb.</t>
  </si>
  <si>
    <t>Scad. Mar.</t>
  </si>
  <si>
    <t>Scad. Apr.</t>
  </si>
  <si>
    <t>Scad. Magg.</t>
  </si>
  <si>
    <t>Scad. Giu.</t>
  </si>
  <si>
    <t>Scad. Lug.</t>
  </si>
  <si>
    <t>Scad. Ago.</t>
  </si>
  <si>
    <t>Scad. Sett.</t>
  </si>
  <si>
    <t>Scad. Ott.</t>
  </si>
  <si>
    <t>Scad. Nov.</t>
  </si>
  <si>
    <t>Scad. Dic.</t>
  </si>
  <si>
    <t>T</t>
  </si>
  <si>
    <t>B</t>
  </si>
  <si>
    <t>Banca Popolare di Bergamo - Credito Varesino SCRL - Succursale Dalmine</t>
  </si>
  <si>
    <t>RM</t>
  </si>
  <si>
    <t xml:space="preserve">Via della Mornera, 25 </t>
  </si>
  <si>
    <t>Brugherio</t>
  </si>
  <si>
    <t>AGENZIA LUCANA SVIL. INNOV. AGRIC.</t>
  </si>
  <si>
    <t>Agro di Lavello (Potenza)</t>
  </si>
  <si>
    <t>PZ</t>
  </si>
  <si>
    <t>CT</t>
  </si>
  <si>
    <t>33451</t>
  </si>
  <si>
    <t>Via Diocleziano,  326</t>
  </si>
  <si>
    <t>NA</t>
  </si>
  <si>
    <t>MI</t>
  </si>
  <si>
    <t xml:space="preserve">Via Mario Bianco, 9 </t>
  </si>
  <si>
    <t>COMUNE DI FAENZA</t>
  </si>
  <si>
    <t>Viale dell'Innovazione n. 10 con ingresso in Via R. Cozzi n. 53</t>
  </si>
  <si>
    <t>29735</t>
  </si>
  <si>
    <t xml:space="preserve">Rue du Trone </t>
  </si>
  <si>
    <t>2947</t>
  </si>
  <si>
    <t>3006</t>
  </si>
  <si>
    <t>TN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</si>
  <si>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</si>
  <si>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</si>
  <si>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</si>
  <si>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</si>
  <si>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</si>
  <si>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</si>
  <si>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</si>
  <si>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</si>
  <si>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</si>
  <si>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</si>
  <si>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</si>
  <si>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</si>
  <si>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</t>
  </si>
  <si>
    <t>Via Tintoretto, 5</t>
  </si>
  <si>
    <t>Cassa di Risparmio di Parma e Piacenza</t>
  </si>
  <si>
    <t>2554058</t>
  </si>
  <si>
    <t>06230</t>
  </si>
  <si>
    <t>01631</t>
  </si>
  <si>
    <t>01190590156</t>
  </si>
  <si>
    <t>BRUXELLES</t>
  </si>
  <si>
    <t>26688</t>
  </si>
  <si>
    <t>35882</t>
  </si>
  <si>
    <t xml:space="preserve">SPINNATO BEATRICE </t>
  </si>
  <si>
    <t>CIABATTA S.R.L.</t>
  </si>
  <si>
    <t>CONTRAENTE</t>
  </si>
  <si>
    <t>COMUNE</t>
  </si>
  <si>
    <t>DECORRENZA</t>
  </si>
  <si>
    <t>SCADENZA</t>
  </si>
  <si>
    <t>Catania</t>
  </si>
  <si>
    <t>Via de Marini, 1</t>
  </si>
  <si>
    <t>Via de Marini, 1 (11° piano)</t>
  </si>
  <si>
    <t>Via Ugo La Malfa, 153</t>
  </si>
  <si>
    <t>REGIONE</t>
  </si>
  <si>
    <t>TOSCANA</t>
  </si>
  <si>
    <t>LAZIO</t>
  </si>
  <si>
    <t>BASILICATA</t>
  </si>
  <si>
    <t>SICILIA</t>
  </si>
  <si>
    <t>LOMBARDIA</t>
  </si>
  <si>
    <t>CAMPANIA</t>
  </si>
  <si>
    <t>SARDEGNA</t>
  </si>
  <si>
    <t>ABRUZZO</t>
  </si>
  <si>
    <t>UMBRIA</t>
  </si>
  <si>
    <t>PUGLIA</t>
  </si>
  <si>
    <t>LIGURIA</t>
  </si>
  <si>
    <t>BELGIO</t>
  </si>
  <si>
    <t>EMILIA ROMAGNA</t>
  </si>
  <si>
    <t>PIEMONTE</t>
  </si>
  <si>
    <t>CALABRIA</t>
  </si>
  <si>
    <t>MARCHE</t>
  </si>
  <si>
    <t>VENETO</t>
  </si>
  <si>
    <t>TRENTINO ALTO ADIGE</t>
  </si>
  <si>
    <t>Contrada Longarino di Siracusa</t>
  </si>
  <si>
    <t>Comune di Collesano</t>
  </si>
  <si>
    <t>Roma</t>
  </si>
  <si>
    <t>L'Aquila</t>
  </si>
  <si>
    <t>Via Fratelli Cervi - Segrate</t>
  </si>
  <si>
    <t>Via Lombardia, 44/46 - S.Giul.Milanese</t>
  </si>
  <si>
    <t>30034</t>
  </si>
  <si>
    <t>33750</t>
  </si>
  <si>
    <t>26987</t>
  </si>
  <si>
    <t>36181</t>
  </si>
  <si>
    <t>Via Lombardia - S. Giuliano Milanese</t>
  </si>
  <si>
    <t>Capannone 18 - S. Giuliano Milanese</t>
  </si>
  <si>
    <t>P.zza Colombo, 18 - Camogli</t>
  </si>
  <si>
    <t>Torino</t>
  </si>
  <si>
    <t>Corso Fiume, 4</t>
  </si>
  <si>
    <t>Milano</t>
  </si>
  <si>
    <t xml:space="preserve">Darsena S. Vitale </t>
  </si>
  <si>
    <t>Napoli</t>
  </si>
  <si>
    <t>Ny-Alesund (Isole Svalbard) - Norvegia</t>
  </si>
  <si>
    <t>SPESE REGISTRAZIONE (2%)</t>
  </si>
  <si>
    <t>CALCOLO 2% SU CANONE ANNUO A CARICO CNR</t>
  </si>
  <si>
    <t>NORV</t>
  </si>
  <si>
    <t>Loc. Piano Lago - Mangone</t>
  </si>
  <si>
    <t>Via Madonna Alta, 126</t>
  </si>
  <si>
    <t>Perugia</t>
  </si>
  <si>
    <t>Via Tuveri - L.go Gennari</t>
  </si>
  <si>
    <t>Cagliari</t>
  </si>
  <si>
    <t>Ist. Biologia e Biotecnologia Agraria (28,85%)</t>
  </si>
  <si>
    <t>Ist. Bioimmagini e Fisiologia Molecolare (28,85%)</t>
  </si>
  <si>
    <t>Via Madonna Alta, 130</t>
  </si>
  <si>
    <t>Ist. Ric. Popolazione e Politiche Sociali</t>
  </si>
  <si>
    <t>Località Vocabolo Bruto</t>
  </si>
  <si>
    <t>Via L. Vaccaro - Mazara del Vallo</t>
  </si>
  <si>
    <t>IT50F0623001631000002554058</t>
  </si>
  <si>
    <t>Via Madonna Alta - Zona C.A.I.</t>
  </si>
  <si>
    <t>Via Granarolo, 64 - Faenza</t>
  </si>
  <si>
    <t>Strada Marscianese 35 E</t>
  </si>
  <si>
    <t>Loc. Piano Cappelle</t>
  </si>
  <si>
    <t>Ist. Chimica Biomolecolare (25%)</t>
  </si>
  <si>
    <t>SUPERFICI</t>
  </si>
  <si>
    <t>Via Po, 4</t>
  </si>
  <si>
    <t>Complesso Imm.re Olivetti - Pozzuoli</t>
  </si>
  <si>
    <t>IMMOBILIARE ME.SA DI MEZZETTI M. &amp; c. SAS</t>
  </si>
  <si>
    <t>ENPAM</t>
  </si>
  <si>
    <t>ENPAM (11° P.)</t>
  </si>
  <si>
    <t>S.A.P.I.R.</t>
  </si>
  <si>
    <t>Via Palestro n. 32</t>
  </si>
  <si>
    <t>Via Pasubio, 3</t>
  </si>
  <si>
    <t>Via Zamboni, 26</t>
  </si>
  <si>
    <t>OPERA DEL DUOMO DI ORVIETO</t>
  </si>
  <si>
    <t xml:space="preserve">Loc. Fagiolo </t>
  </si>
  <si>
    <t>Ist. Materiali Compositi e Biomedici</t>
  </si>
  <si>
    <t>UNIV. DEGLI STUDI MILANO - BICOCCA</t>
  </si>
  <si>
    <t>COSTRUZIONI IMMOBILIARI SRL</t>
  </si>
  <si>
    <t>Corso Calatafimi, 414</t>
  </si>
  <si>
    <t>UNIV. DEGLI STUDI DI MILANO (LITA)</t>
  </si>
  <si>
    <t>AUTORITA' PORTUALE DI NAPOLI</t>
  </si>
  <si>
    <t>Calata Porta Massa</t>
  </si>
  <si>
    <t>INDIRIZZO ORGANO</t>
  </si>
  <si>
    <t>CAPORG</t>
  </si>
  <si>
    <t>CITTAORG</t>
  </si>
  <si>
    <t xml:space="preserve">INDIRIZZOIMM </t>
  </si>
  <si>
    <t>100000002457</t>
  </si>
  <si>
    <t>IT62R0306947520100000002457</t>
  </si>
  <si>
    <t>Bari</t>
  </si>
  <si>
    <t xml:space="preserve">CANONE ANNUO </t>
  </si>
  <si>
    <t>CANONE INIZIALE</t>
  </si>
  <si>
    <t>Via Mangiagalli, 34</t>
  </si>
  <si>
    <t>6 + 6</t>
  </si>
  <si>
    <t>CISA S.p.A.</t>
  </si>
  <si>
    <t>Via Granarolo, 64</t>
  </si>
  <si>
    <t>Faenza (RA)</t>
  </si>
  <si>
    <t>Via Tuveri, 128</t>
  </si>
  <si>
    <t>INTERESTATE SRL</t>
  </si>
  <si>
    <t>ANCONA</t>
  </si>
  <si>
    <t>Via E. Mattei, 24</t>
  </si>
  <si>
    <t>AN</t>
  </si>
  <si>
    <t>R</t>
  </si>
  <si>
    <t>06128</t>
  </si>
  <si>
    <t>09129</t>
  </si>
  <si>
    <t>Via Bracciano - S.Giul.Milanese</t>
  </si>
  <si>
    <t>Via Sanguineto, 1</t>
  </si>
  <si>
    <t>TUORO SUL TRASIMENO</t>
  </si>
  <si>
    <t>GENOVA</t>
  </si>
  <si>
    <t>MILANO</t>
  </si>
  <si>
    <t>SEGRATE</t>
  </si>
  <si>
    <t>POZZUOLI</t>
  </si>
  <si>
    <t>PALERMO</t>
  </si>
  <si>
    <t>ROMA</t>
  </si>
  <si>
    <t>CATANIA</t>
  </si>
  <si>
    <t>CAMOGLI</t>
  </si>
  <si>
    <t>CASTEL GIORGIO</t>
  </si>
  <si>
    <t>BOLOGNA</t>
  </si>
  <si>
    <t>DALMINE</t>
  </si>
  <si>
    <t>TORINO</t>
  </si>
  <si>
    <t>NAPOLI</t>
  </si>
  <si>
    <t>COLLESANO</t>
  </si>
  <si>
    <t>PERUGIA</t>
  </si>
  <si>
    <t>NY-ALESUND</t>
  </si>
  <si>
    <t>S.MICHELE ALL'ADIGE</t>
  </si>
  <si>
    <t>MAZARA DEL VALLO</t>
  </si>
  <si>
    <t>Ist. Di Neurobiologia e Medicina Molecolare</t>
  </si>
  <si>
    <t>IMM</t>
  </si>
  <si>
    <t>Ist. Microelettronica e Microsistemi</t>
  </si>
  <si>
    <t>MEDICAL SYSTEM SRL</t>
  </si>
  <si>
    <t>Zona Industriale - VIII Strada n. 5</t>
  </si>
  <si>
    <t>Via Anguillarese, 301</t>
  </si>
  <si>
    <t>ENEA - Casaccia</t>
  </si>
  <si>
    <t>FAENZA</t>
  </si>
  <si>
    <t>RAVENNA</t>
  </si>
  <si>
    <t>MANGONE</t>
  </si>
  <si>
    <t>SIRACUSA</t>
  </si>
  <si>
    <t>BENEVENTO</t>
  </si>
  <si>
    <t>CAGLIARI</t>
  </si>
  <si>
    <t>S.GIULIANO MILANESE</t>
  </si>
  <si>
    <t>L'AQUILA</t>
  </si>
  <si>
    <t>INDCONTR</t>
  </si>
  <si>
    <t>CAPCONTR</t>
  </si>
  <si>
    <t>IBBA</t>
  </si>
  <si>
    <t>IBFM</t>
  </si>
  <si>
    <t>Ist. Tecnologie Biomediche (42,30%)</t>
  </si>
  <si>
    <t>CITTACONTR</t>
  </si>
  <si>
    <t>DATASTIPULA</t>
  </si>
  <si>
    <t>PROVIMM</t>
  </si>
  <si>
    <t>BANCA</t>
  </si>
  <si>
    <t>ABI</t>
  </si>
  <si>
    <t>CAB</t>
  </si>
  <si>
    <t>COD. FISCALE</t>
  </si>
  <si>
    <t>P. IVA</t>
  </si>
  <si>
    <t>Via Fantoli n. 16/15</t>
  </si>
  <si>
    <t>03003</t>
  </si>
  <si>
    <t>CBTNZE50B18G478E</t>
  </si>
  <si>
    <t>CIN</t>
  </si>
  <si>
    <t>IBAN</t>
  </si>
  <si>
    <t>03069</t>
  </si>
  <si>
    <t>IPCF</t>
  </si>
  <si>
    <t>St. Prov.le per Casamassima Km. 3</t>
  </si>
  <si>
    <t>VALENZANO</t>
  </si>
  <si>
    <t>ISMN</t>
  </si>
  <si>
    <t>CONTO CORRENTE</t>
  </si>
  <si>
    <t>Via Gattinella n. 20</t>
  </si>
  <si>
    <t>POTENZA</t>
  </si>
  <si>
    <t>ALCASI SPA</t>
  </si>
  <si>
    <t>Istituti vari dell'area genovese</t>
  </si>
  <si>
    <t xml:space="preserve">Via Biasi,75 - S.Michele Adige </t>
  </si>
  <si>
    <t xml:space="preserve">CUNIAL Luciano </t>
  </si>
  <si>
    <t>IMMOBILIARE PIANO LAGO SRL</t>
  </si>
  <si>
    <t>IMMOBILIARE ELLEBIELLEPI S.A.S.</t>
  </si>
  <si>
    <t>123872</t>
  </si>
  <si>
    <t>117210</t>
  </si>
  <si>
    <t>2926</t>
  </si>
  <si>
    <t>CIABATTA ENZO</t>
  </si>
  <si>
    <t>000040991536</t>
  </si>
  <si>
    <t>IT69P0200803003000040991536</t>
  </si>
  <si>
    <t>Istituti vari - S. Martino della Battaglia, 44 - Roma  (30,50%)</t>
  </si>
  <si>
    <t>Via Pasubio</t>
  </si>
  <si>
    <t>DALMINE (BG)</t>
  </si>
  <si>
    <t>02460980168</t>
  </si>
  <si>
    <t>72383</t>
  </si>
  <si>
    <t>05248</t>
  </si>
  <si>
    <t>52970</t>
  </si>
  <si>
    <t>Strada delle Vigne, 14</t>
  </si>
  <si>
    <t>PECETTO TORINESE</t>
  </si>
  <si>
    <t>TRNPLA53S06L219V</t>
  </si>
  <si>
    <t>47520</t>
  </si>
  <si>
    <t xml:space="preserve">Istituto San Paolo di Torino - Filiale di Moncalvo d'Asti (AT) </t>
  </si>
  <si>
    <t>1929</t>
  </si>
  <si>
    <t>DEGREGORI Tito</t>
  </si>
  <si>
    <t>TRINCH Paolo</t>
  </si>
  <si>
    <t>VALERI Cecilia  TENCONI</t>
  </si>
  <si>
    <t>NORVEGIA</t>
  </si>
  <si>
    <t>38543</t>
  </si>
  <si>
    <t>SERVITEC srl</t>
  </si>
  <si>
    <t>J</t>
  </si>
  <si>
    <t>VE</t>
  </si>
  <si>
    <t>PG</t>
  </si>
  <si>
    <t>TR</t>
  </si>
  <si>
    <t>SR</t>
  </si>
  <si>
    <t>SA</t>
  </si>
  <si>
    <t>CA</t>
  </si>
  <si>
    <t>RA</t>
  </si>
  <si>
    <t>PA</t>
  </si>
  <si>
    <t>GE</t>
  </si>
  <si>
    <t>TO</t>
  </si>
  <si>
    <t>TP</t>
  </si>
  <si>
    <t>BN</t>
  </si>
  <si>
    <t>CS</t>
  </si>
  <si>
    <t>BG</t>
  </si>
  <si>
    <t>BO</t>
  </si>
  <si>
    <t>IBF</t>
  </si>
  <si>
    <t>ICAR</t>
  </si>
  <si>
    <t>ICB</t>
  </si>
  <si>
    <t>IDPA</t>
  </si>
  <si>
    <t>IGV</t>
  </si>
  <si>
    <t>IMCB</t>
  </si>
  <si>
    <t>IRPI</t>
  </si>
  <si>
    <t>IRPPS</t>
  </si>
  <si>
    <t>IRSA</t>
  </si>
  <si>
    <t>ISAC</t>
  </si>
  <si>
    <t>ISAFOM</t>
  </si>
  <si>
    <t>ISEM</t>
  </si>
  <si>
    <t>ISMAR</t>
  </si>
  <si>
    <t>ISPA</t>
  </si>
  <si>
    <t>ISTC</t>
  </si>
  <si>
    <t>ISTEC</t>
  </si>
  <si>
    <t>ITC</t>
  </si>
  <si>
    <t>_</t>
  </si>
  <si>
    <t>RECESSO</t>
  </si>
  <si>
    <t>6 mesi prima</t>
  </si>
  <si>
    <t>253</t>
  </si>
  <si>
    <t>Unicredit Banca S.p.A. - Centro Regionale Enti</t>
  </si>
  <si>
    <t>IT55W0200823710000100852766</t>
  </si>
  <si>
    <t>02008</t>
  </si>
  <si>
    <t>DELEGATO</t>
  </si>
  <si>
    <t>Prevenzione e Protezione (1,27%)</t>
  </si>
  <si>
    <t>IC</t>
  </si>
  <si>
    <t>Ist. Cristallografia (14,33%)</t>
  </si>
  <si>
    <t>Ist. Scienze Produzioni Alimentari (29,30%)</t>
  </si>
  <si>
    <t>Ist. Studi Sui sistemi intelligenti per l'automazione (12,15%)</t>
  </si>
  <si>
    <t>ITB</t>
  </si>
  <si>
    <t>Monte dei Paschi di Siena</t>
  </si>
  <si>
    <t>Ist. Biofisica (32,87%)</t>
  </si>
  <si>
    <t>IEIT</t>
  </si>
  <si>
    <t>IMATI</t>
  </si>
  <si>
    <t xml:space="preserve">ITD </t>
  </si>
  <si>
    <t>Ist. Tecnologie Didattiche (20,00%)</t>
  </si>
  <si>
    <t>Area della Ricerca Milano 4</t>
  </si>
  <si>
    <t>IRC</t>
  </si>
  <si>
    <t>IREA</t>
  </si>
  <si>
    <t>Ist. Ricerche Combustione (47%)</t>
  </si>
  <si>
    <t>Ist. Rilevamento Elettromagnetico Ambiente (53%)</t>
  </si>
  <si>
    <t>Piazza del Popolo, 31</t>
  </si>
  <si>
    <t>81000390393</t>
  </si>
  <si>
    <t>VENEZIA LIDO</t>
  </si>
  <si>
    <t>Aeroporto Nicelli</t>
  </si>
  <si>
    <t>50%</t>
  </si>
  <si>
    <t>a carico locatore</t>
  </si>
  <si>
    <t>MODALITA' DI RINNOVO</t>
  </si>
  <si>
    <t>UNICREDIT BANCA - AG. PERUGIA - FONTIVEGGI</t>
  </si>
  <si>
    <t>ANAGR.</t>
  </si>
  <si>
    <t>01723830921</t>
  </si>
  <si>
    <t>mq 986 + mq 2200 terreno</t>
  </si>
  <si>
    <t>uffici mq 668</t>
  </si>
  <si>
    <t>immobile mq 2543</t>
  </si>
  <si>
    <t>20/09/1990 e 18/1/2000</t>
  </si>
  <si>
    <t>immobile mq 1781,35</t>
  </si>
  <si>
    <t>mq 140</t>
  </si>
  <si>
    <t>ORGANO CNR</t>
  </si>
  <si>
    <t>COFINIMMO S.A. N.V.</t>
  </si>
  <si>
    <t>Ist. Dinamica Processi Ambientali-Sez. MI</t>
  </si>
  <si>
    <t>Ist. Genetica Vegetale - Sez. PG</t>
  </si>
  <si>
    <t>IAC</t>
  </si>
  <si>
    <t>MINISTERO DELL'ECONOMIA E DELLE FINANZE - DIPARTIMENTO DEL TESORO</t>
  </si>
  <si>
    <t>Via S. Martino della Battaglia 44</t>
  </si>
  <si>
    <t>Ist. per l'Ambiente Marino Costiero</t>
  </si>
  <si>
    <t>IDENTIF. ENTE</t>
  </si>
  <si>
    <t xml:space="preserve">Ist. Ricerca Protezione Idrogeologica </t>
  </si>
  <si>
    <t>Ist. Sc. e Tecnologie Materiali Ceramici</t>
  </si>
  <si>
    <t>IT34J0542852970000000072383</t>
  </si>
  <si>
    <t>Via Gaifami, 18</t>
  </si>
  <si>
    <t>ISTITUTI VARI</t>
  </si>
  <si>
    <t>SIGE SpA</t>
  </si>
  <si>
    <t>Via Gaifami, 9</t>
  </si>
  <si>
    <t>SIGLA ORGANO</t>
  </si>
  <si>
    <t>Ist. Sistemi Agricoli e Forest. Mediterraneo</t>
  </si>
  <si>
    <t>Ist. Storia Europa Mediterranea</t>
  </si>
  <si>
    <t>Ist. Scienze Atmosfera e Clima - Sez. TO</t>
  </si>
  <si>
    <t>ISTITUTO DI ISTRUZIONE SUPERIORE GALILEI - VETRONE (ex IPSA)</t>
  </si>
  <si>
    <t>IT31F0103004802000000171651</t>
  </si>
  <si>
    <t>IMPEGNO 2011</t>
  </si>
  <si>
    <t>GAE 2011</t>
  </si>
  <si>
    <t>P0000616</t>
  </si>
  <si>
    <t>P0000610</t>
  </si>
  <si>
    <t>P0000607</t>
  </si>
  <si>
    <t>P0000589</t>
  </si>
  <si>
    <t>P0000566</t>
  </si>
  <si>
    <t>mq  800</t>
  </si>
  <si>
    <t>EDIL PORTA ROMANA di Rotilio Ercole &amp; C. sas</t>
  </si>
  <si>
    <t>Via Giosuè Carducci - Loc. C. da Romani</t>
  </si>
  <si>
    <t>Via Montorio al Vomano n. 6</t>
  </si>
  <si>
    <t>3 mesi prima decorsi i primi 3 anni</t>
  </si>
  <si>
    <t>IT88C0606003601CC1240050086</t>
  </si>
  <si>
    <t>Tercas filiale L'Aquila</t>
  </si>
  <si>
    <t>01161520661</t>
  </si>
  <si>
    <t>151991</t>
  </si>
  <si>
    <t>143694</t>
  </si>
  <si>
    <t>310</t>
  </si>
  <si>
    <t>90 - 92</t>
  </si>
  <si>
    <t>I.C.E. S.R.L. IMMOB. COSTR. EDILI (l'importo del canone comprende contratto base + ampl.)</t>
  </si>
  <si>
    <t>IFT</t>
  </si>
  <si>
    <t>COD. TERZO DI SIGLA</t>
  </si>
  <si>
    <t xml:space="preserve">FIN MED S.P.A.                                                                                                            </t>
  </si>
  <si>
    <t xml:space="preserve">SILVANI MARCELLA  </t>
  </si>
  <si>
    <t>CERVINI OSLAVIO (EX IMMOBILIARE RB)</t>
  </si>
  <si>
    <t>Via Polo Lembo 38/A</t>
  </si>
  <si>
    <t>BEVILACQUA IPPOLITO ARIOSTI</t>
  </si>
  <si>
    <t xml:space="preserve">CASA DI CURA MULTIMEDICA  SPA   </t>
  </si>
  <si>
    <t xml:space="preserve">ITC </t>
  </si>
  <si>
    <t>Ist. Farmacol. Traslazionale (ex Ist. Trapianto Organi e Immunocitologia)</t>
  </si>
  <si>
    <t>TECNOPOLIS - Parco Scientifico e Tecnologico srl (contratto base + ampl)</t>
  </si>
  <si>
    <t>mod  25 di  113,6 mq  mod 42 di  104,8 mq    mod 52 di  15,52 mq posti auto n 3</t>
  </si>
  <si>
    <t>metà con contraente</t>
  </si>
  <si>
    <t>link</t>
  </si>
  <si>
    <t>http://www.idpa.cnr.it/storia.htm#dalmine</t>
  </si>
  <si>
    <t>rinnovo con stipula nuovo contratto</t>
  </si>
  <si>
    <t>21069,73 (compresa iva 21%)</t>
  </si>
  <si>
    <t xml:space="preserve">CO.GE.FAR. S.p.A. </t>
  </si>
  <si>
    <t xml:space="preserve">1/04/- 30/06 </t>
  </si>
  <si>
    <t>1/7-30/09</t>
  </si>
  <si>
    <t>1/10-31/12</t>
  </si>
  <si>
    <t>1/2/-30/3</t>
  </si>
  <si>
    <t xml:space="preserve">calabria </t>
  </si>
  <si>
    <t>geometri</t>
  </si>
  <si>
    <t>brustenga</t>
  </si>
  <si>
    <t>mq 1115 piano terra   mq 445 I piano          mq 60 semint.           mq 2100area comune scoperta</t>
  </si>
  <si>
    <t>MOSTRA D'OLTREMARE Spa</t>
  </si>
  <si>
    <t>via J.F. Kennedy n 54</t>
  </si>
  <si>
    <t>via J.F. Kennedy n 54 padiglione 20</t>
  </si>
  <si>
    <t xml:space="preserve">Banca della Campania -Agenzia 3 - Viale Augusto </t>
  </si>
  <si>
    <t>000001369416</t>
  </si>
  <si>
    <t>IT44M0539203403000001369416</t>
  </si>
  <si>
    <t>00284210630</t>
  </si>
  <si>
    <t>56733</t>
  </si>
  <si>
    <t>54094</t>
  </si>
  <si>
    <t>143</t>
  </si>
  <si>
    <t>145</t>
  </si>
  <si>
    <t xml:space="preserve">KINGS BAY AS </t>
  </si>
  <si>
    <t xml:space="preserve">BRUSTENGA GIANNI E M. </t>
  </si>
  <si>
    <t xml:space="preserve">ISTITUTI VARI </t>
  </si>
  <si>
    <t xml:space="preserve">BRIANZA ACQUE SRL </t>
  </si>
  <si>
    <t>FONDO MARIO NEGRI</t>
  </si>
  <si>
    <t>DESTINAZIONE USO</t>
  </si>
  <si>
    <t>terreno per sperimantazione</t>
  </si>
  <si>
    <t>sede istituto</t>
  </si>
  <si>
    <t>terreno e fabbricati per ricerca</t>
  </si>
  <si>
    <t>terreni per sperimantazione e locale uso magazzino</t>
  </si>
  <si>
    <t>studi e uffici istituto</t>
  </si>
  <si>
    <t>laboratori e uffici</t>
  </si>
  <si>
    <t>attività di ricerca didattica e formazione</t>
  </si>
  <si>
    <t>laboratorio</t>
  </si>
  <si>
    <t>uffici</t>
  </si>
  <si>
    <t>locali per attività di ricerca</t>
  </si>
  <si>
    <t>locazione base artica e laboratorio</t>
  </si>
  <si>
    <t>spazi strumentali per istallazione strumentazioni di ricerca</t>
  </si>
  <si>
    <t>capannoni per base operativa istituto</t>
  </si>
  <si>
    <t>capannone industriale</t>
  </si>
  <si>
    <t>ufficio laboratorio</t>
  </si>
  <si>
    <t>AdR BA</t>
  </si>
  <si>
    <t>sede iAdR</t>
  </si>
  <si>
    <t>CASSA ITALIANA PREVIDENZA GEOMETRI</t>
  </si>
  <si>
    <t>Ist. Sist. Agric. Forest. Medit. - S.S. CT</t>
  </si>
  <si>
    <t>Ist. Sistemi Agricoli e Forest. (S.S. Olivicoltura)</t>
  </si>
  <si>
    <t>Ist. Applicazioni Calcolo - S.S. Bari (7,06%)</t>
  </si>
  <si>
    <t>Ist. Ricerca Protezione Idrogeologica - S.S. Bar (10,96%)</t>
  </si>
  <si>
    <t>Ist. Tecnologie Biomediche - S.S. Bari (10,03%)</t>
  </si>
  <si>
    <t>Ist. Tecnologie Costruzioni - S.S. BA (74,4%)</t>
  </si>
  <si>
    <t>Ist. Chimica Biomolecolare - S.S. CT (57,14%)</t>
  </si>
  <si>
    <t>Ist. Biofisica - S.S. GE</t>
  </si>
  <si>
    <t xml:space="preserve">Ist. Tecnologie della Costruzione - S.S. L'Aquila                           </t>
  </si>
  <si>
    <t>Ist. Elettr. E Ing.Inf. E Telecom. - S.S. GE (20,00%)</t>
  </si>
  <si>
    <t>Ist. Matem. Applicata e Tecnol.Informa. - S.S. GE (14,31%)</t>
  </si>
  <si>
    <t>Ist. Biofisica - S.S. PA (16,911450%)</t>
  </si>
  <si>
    <t>Ist. Calcolo e Reti ad Alta Prestaz. - S.S. PA (4,049622%)</t>
  </si>
  <si>
    <t>Ist. Studio Materiali Nanostrutturati - S.S. PA (16,3125624%)</t>
  </si>
  <si>
    <t>Ist. Tecnologie Didattiche - S.S. PA  (11,8636817%)</t>
  </si>
  <si>
    <t>Ist. Sist. Agric. Forest.Medit. - S.S. PG</t>
  </si>
  <si>
    <t>Ist. Scienze Marine - S.S. BO</t>
  </si>
  <si>
    <t>Ist. Processi Chimico-Fisici - S.S. Bari</t>
  </si>
  <si>
    <t>Ist. Scienze Atmosfera e Clima - S.S. TO</t>
  </si>
  <si>
    <t>Ist. Ricerca sulle Acque - S.S. Brugherio</t>
  </si>
  <si>
    <t>VARI</t>
  </si>
  <si>
    <t>CO.GE.FAR. S.p.A.</t>
  </si>
  <si>
    <t>SAC</t>
  </si>
  <si>
    <t>AdR GE</t>
  </si>
  <si>
    <t xml:space="preserve">FINLEONARDO SPA  </t>
  </si>
  <si>
    <t xml:space="preserve">PROVINCIA AUTONOMA TRENTO </t>
  </si>
  <si>
    <t>PROVINCIA</t>
  </si>
  <si>
    <t>INDIRIZZO</t>
  </si>
  <si>
    <t>AdR MI 4</t>
  </si>
  <si>
    <t>AdR MI 3</t>
  </si>
  <si>
    <t xml:space="preserve">istituenda AdR CT </t>
  </si>
  <si>
    <t>AdR NA 3</t>
  </si>
  <si>
    <t>AdR MI 1</t>
  </si>
  <si>
    <t>AdR PA</t>
  </si>
  <si>
    <t>IBBR</t>
  </si>
  <si>
    <t>Ist. Bioscienze e Biorisorse - S.S. BA</t>
  </si>
  <si>
    <t>Ist. Bioscienze e Biorisorse - S.S. PG</t>
  </si>
  <si>
    <t>Ist. Bioscienze e Biorisorse - S.S. PA</t>
  </si>
  <si>
    <t>Ist. Nazionale Ottica</t>
  </si>
  <si>
    <t>INO</t>
  </si>
  <si>
    <t>Isti. Polimeri, Compositi e Biomateriali- S.S. CT (28,58%)</t>
  </si>
  <si>
    <t>Isti. Polimeri, Compositi e Biomateriali(25%)</t>
  </si>
  <si>
    <t>IPCB</t>
  </si>
  <si>
    <t>Ist. Scienze Applicate e Sistemi Intelligenti "Eduardo Caianiello" (50%)</t>
  </si>
  <si>
    <t>ISASI</t>
  </si>
  <si>
    <t>ICMATE</t>
  </si>
  <si>
    <t>Ist. Chimica della Materia Condensata e di Tecnologie per l'Energia (66%)</t>
  </si>
  <si>
    <t>Ist. per i Polimeri, Compositi e Biomateriali</t>
  </si>
  <si>
    <t>Ist. Elettr. e Ing.Inf. eTelecom. - S.S. GE (20,00%)</t>
  </si>
  <si>
    <t>Ist. Nanotecnologia- S.S. Bari  (5,23%)</t>
  </si>
  <si>
    <t>NANOTEC</t>
  </si>
  <si>
    <t>AZ. AGR. MORINI VITTORIA</t>
  </si>
  <si>
    <t>FISCIANO</t>
  </si>
  <si>
    <t>CORSO SAN VINCENZO FERRERI</t>
  </si>
  <si>
    <t>ISTITUTO DI RICERCHE SULLA POPOLAZIONE E LE POLITICHE SOCIALI Sez.Fisciano</t>
  </si>
  <si>
    <t>COMUNE DI FISCIANO</t>
  </si>
  <si>
    <t>SEDE ISTITUTO</t>
  </si>
  <si>
    <t>OMODEI ZORINI MARIA (MQ. 1020)</t>
  </si>
  <si>
    <t xml:space="preserve"> OMODEI ZORINI MARIA (MQ. 110)</t>
  </si>
  <si>
    <t>DEA CAPITAL REAL ESTATE SGR - F.DO RENAISSANCE EX PRELIOS</t>
  </si>
  <si>
    <t xml:space="preserve">AZ. AGR. BUFALINO </t>
  </si>
  <si>
    <t>B.C. DI TIRINNANZI VALLI &amp; C. SAS</t>
  </si>
  <si>
    <t>Istituto di Bioscienze e Biorisorse sez-Bari (9,67%)</t>
  </si>
  <si>
    <t>STIMA</t>
  </si>
  <si>
    <t>DCSR</t>
  </si>
  <si>
    <t>IGSG</t>
  </si>
  <si>
    <t>Istituto di Informatica Giuridica e Sistemi Giudiziari </t>
  </si>
  <si>
    <t>Ist. Studi Sui sistemi intelligenti per l'automazione- S.S. BA (25,60%)</t>
  </si>
  <si>
    <t>IRIB</t>
  </si>
  <si>
    <t>Istituto per la Ricerca e l'Innovazione Biomedica (14,28%)</t>
  </si>
  <si>
    <t>Attività e Relazioni con Istituzioni Europee</t>
  </si>
  <si>
    <t>PFM SRL</t>
  </si>
  <si>
    <t>IBCN</t>
  </si>
  <si>
    <t>SCITEC</t>
  </si>
  <si>
    <t>ISTITUTO DI SCIENZE E TECNOLOGIE CHIMICHE  S.S. GE (12,82%)</t>
  </si>
  <si>
    <t>Istituto per la Ricerca e l'Innovazione Biomedica (50,8626836%)</t>
  </si>
  <si>
    <t>IRBIM</t>
  </si>
  <si>
    <t>Istituto per le Risorse Biologiche e le Biotecnologie Marine  S.S. Mazara del Vallo (TP)</t>
  </si>
  <si>
    <t>IGAG</t>
  </si>
  <si>
    <t>Istituto di geologia ambientale e geoingegneria -S.S. MI (26,33%)</t>
  </si>
  <si>
    <t>Istituto di Scienze e Tecnologie Chimiche (73,67%)</t>
  </si>
  <si>
    <t xml:space="preserve">Istituto per le Risorse Biologiche e le Biotecnologie Marine </t>
  </si>
  <si>
    <t>DPT</t>
  </si>
  <si>
    <t>dipartimento terra e ambiente</t>
  </si>
  <si>
    <t>IBE</t>
  </si>
  <si>
    <t>Istituto per la BioEconomia</t>
  </si>
  <si>
    <t>Istituto per la BioEconomia - S.S. S. Michele all'Adige</t>
  </si>
  <si>
    <t>Istituto di Ricerca sugli Ecosistemi Terrestri - S.S. Porano</t>
  </si>
  <si>
    <t>IRET</t>
  </si>
  <si>
    <t>ISTP</t>
  </si>
  <si>
    <t>Istituto per la Scienza e Tecnologia dei Plasmi(34%)</t>
  </si>
  <si>
    <t>Istituto per la Ricerca e l'Innovazione Biomedica</t>
  </si>
  <si>
    <t>Istituto per la Ricerca e l'Innovazione Biomedica CT (14,28%)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</si>
</sst>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yyyy/mm/dd"/>
    <numFmt numFmtId="179" formatCode="#,##0.0"/>
    <numFmt numFmtId="180" formatCode="_-* #,##0.0_-;\-* #,##0.0_-;_-* &quot;-&quot;_-;_-@_-"/>
    <numFmt numFmtId="181" formatCode="_-* #,##0.00_-;\-* #,##0.00_-;_-* &quot;-&quot;_-;_-@_-"/>
    <numFmt numFmtId="182" formatCode="0.0"/>
    <numFmt numFmtId="183" formatCode="00000"/>
    <numFmt numFmtId="184" formatCode="d/m/yy"/>
    <numFmt numFmtId="185" formatCode="\5\3\4\5"/>
    <numFmt numFmtId="186" formatCode="0,000"/>
    <numFmt numFmtId="187" formatCode="**\.**"/>
    <numFmt numFmtId="188" formatCode="[&lt;=9999999]####\-####;\(0###\)\ ####\-####"/>
    <numFmt numFmtId="189" formatCode="0.000E+00"/>
    <numFmt numFmtId="190" formatCode="0.000"/>
    <numFmt numFmtId="191" formatCode="0.0000"/>
    <numFmt numFmtId="192" formatCode="dd\-mmmm"/>
    <numFmt numFmtId="193" formatCode="d/m"/>
    <numFmt numFmtId="194" formatCode="mmm\-yyyy"/>
    <numFmt numFmtId="195" formatCode="&quot;Sì&quot;;&quot;Sì&quot;;&quot;No&quot;"/>
    <numFmt numFmtId="196" formatCode="&quot;Vero&quot;;&quot;Vero&quot;;&quot;Falso&quot;"/>
    <numFmt numFmtId="197" formatCode="&quot;Attivo&quot;;&quot;Attivo&quot;;&quot;Disattivo&quot;"/>
    <numFmt numFmtId="198" formatCode="[$€-2]\ #.##000_);[Red]\([$€-2]\ #.##000\)"/>
    <numFmt numFmtId="199" formatCode="[$-410]dddd\ d\ mmmm\ yyyy"/>
    <numFmt numFmtId="200" formatCode="#,##0.00_ ;\-#,##0.00\ "/>
    <numFmt numFmtId="201" formatCode="&quot;Attivo&quot;;&quot;Attivo&quot;;&quot;Inattivo&quot;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16" fontId="0" fillId="0" borderId="10" xfId="46" applyNumberFormat="1" applyFont="1" applyBorder="1" applyAlignment="1">
      <alignment horizontal="left" vertical="center"/>
    </xf>
    <xf numFmtId="41" fontId="0" fillId="0" borderId="10" xfId="46" applyFont="1" applyBorder="1" applyAlignment="1">
      <alignment horizontal="center" vertical="center"/>
    </xf>
    <xf numFmtId="14" fontId="0" fillId="0" borderId="10" xfId="46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0" fillId="0" borderId="10" xfId="46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183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4" fontId="0" fillId="0" borderId="10" xfId="46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192" fontId="0" fillId="0" borderId="10" xfId="46" applyNumberFormat="1" applyFont="1" applyBorder="1" applyAlignment="1">
      <alignment horizontal="center" vertical="center"/>
    </xf>
    <xf numFmtId="193" fontId="0" fillId="0" borderId="10" xfId="46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" fontId="1" fillId="0" borderId="10" xfId="46" applyNumberFormat="1" applyFont="1" applyBorder="1" applyAlignment="1">
      <alignment horizontal="right" vertical="center"/>
    </xf>
    <xf numFmtId="14" fontId="0" fillId="0" borderId="10" xfId="46" applyNumberFormat="1" applyFont="1" applyBorder="1" applyAlignment="1">
      <alignment horizontal="center" vertical="center"/>
    </xf>
    <xf numFmtId="4" fontId="0" fillId="0" borderId="10" xfId="46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left" vertical="center" wrapText="1"/>
    </xf>
    <xf numFmtId="4" fontId="0" fillId="0" borderId="10" xfId="46" applyNumberFormat="1" applyFont="1" applyBorder="1" applyAlignment="1">
      <alignment vertical="center"/>
    </xf>
    <xf numFmtId="14" fontId="1" fillId="0" borderId="10" xfId="46" applyNumberFormat="1" applyFont="1" applyBorder="1" applyAlignment="1">
      <alignment horizontal="center" vertical="center"/>
    </xf>
    <xf numFmtId="4" fontId="1" fillId="0" borderId="10" xfId="46" applyNumberFormat="1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4" fontId="0" fillId="0" borderId="10" xfId="46" applyNumberFormat="1" applyFont="1" applyBorder="1" applyAlignment="1">
      <alignment horizontal="center" vertical="center"/>
    </xf>
    <xf numFmtId="41" fontId="0" fillId="0" borderId="10" xfId="46" applyFont="1" applyFill="1" applyBorder="1" applyAlignment="1">
      <alignment horizontal="center" vertical="center"/>
    </xf>
    <xf numFmtId="4" fontId="0" fillId="0" borderId="10" xfId="46" applyNumberFormat="1" applyFont="1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10" xfId="46" applyNumberFormat="1" applyFont="1" applyBorder="1" applyAlignment="1">
      <alignment horizontal="center" vertical="center"/>
    </xf>
    <xf numFmtId="49" fontId="1" fillId="0" borderId="10" xfId="46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200" fontId="1" fillId="0" borderId="10" xfId="0" applyNumberFormat="1" applyFont="1" applyBorder="1" applyAlignment="1">
      <alignment horizontal="center" vertical="center" wrapText="1"/>
    </xf>
    <xf numFmtId="200" fontId="0" fillId="0" borderId="10" xfId="46" applyNumberFormat="1" applyFont="1" applyBorder="1" applyAlignment="1">
      <alignment horizontal="center" vertical="center"/>
    </xf>
    <xf numFmtId="200" fontId="1" fillId="0" borderId="10" xfId="46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10" xfId="46" applyNumberFormat="1" applyFont="1" applyBorder="1" applyAlignment="1">
      <alignment horizontal="center" vertical="center" wrapText="1"/>
    </xf>
    <xf numFmtId="4" fontId="1" fillId="0" borderId="10" xfId="46" applyNumberFormat="1" applyFont="1" applyBorder="1" applyAlignment="1">
      <alignment horizontal="center" vertical="center"/>
    </xf>
    <xf numFmtId="0" fontId="0" fillId="0" borderId="10" xfId="46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46" applyNumberFormat="1" applyFont="1" applyBorder="1" applyAlignment="1">
      <alignment vertical="center" wrapText="1"/>
    </xf>
    <xf numFmtId="41" fontId="0" fillId="0" borderId="10" xfId="46" applyFont="1" applyBorder="1" applyAlignment="1">
      <alignment horizontal="left" vertical="center"/>
    </xf>
    <xf numFmtId="0" fontId="7" fillId="0" borderId="0" xfId="36" applyAlignment="1" applyProtection="1">
      <alignment wrapText="1"/>
      <protection/>
    </xf>
    <xf numFmtId="0" fontId="0" fillId="0" borderId="10" xfId="0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183" fontId="0" fillId="0" borderId="10" xfId="0" applyNumberFormat="1" applyFont="1" applyFill="1" applyBorder="1" applyAlignment="1">
      <alignment horizontal="center" vertical="center"/>
    </xf>
    <xf numFmtId="41" fontId="0" fillId="0" borderId="12" xfId="0" applyNumberFormat="1" applyFont="1" applyBorder="1" applyAlignment="1">
      <alignment horizontal="center" vertical="center" wrapText="1"/>
    </xf>
    <xf numFmtId="41" fontId="0" fillId="0" borderId="10" xfId="46" applyFont="1" applyFill="1" applyBorder="1" applyAlignment="1">
      <alignment vertical="center"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justify"/>
    </xf>
    <xf numFmtId="1" fontId="0" fillId="0" borderId="10" xfId="46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Font="1" applyBorder="1" applyAlignment="1">
      <alignment horizontal="left" vertical="center"/>
    </xf>
    <xf numFmtId="4" fontId="0" fillId="0" borderId="10" xfId="46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left" vertical="center" wrapText="1"/>
    </xf>
    <xf numFmtId="4" fontId="0" fillId="0" borderId="10" xfId="46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4" fontId="0" fillId="0" borderId="10" xfId="46" applyNumberFormat="1" applyFont="1" applyBorder="1" applyAlignment="1">
      <alignment horizontal="center" vertical="center" wrapText="1"/>
    </xf>
    <xf numFmtId="4" fontId="0" fillId="0" borderId="10" xfId="46" applyNumberFormat="1" applyFont="1" applyBorder="1" applyAlignment="1">
      <alignment horizontal="left" vertical="center"/>
    </xf>
    <xf numFmtId="4" fontId="0" fillId="0" borderId="10" xfId="0" applyNumberFormat="1" applyBorder="1" applyAlignment="1">
      <alignment vertical="center"/>
    </xf>
    <xf numFmtId="4" fontId="0" fillId="0" borderId="0" xfId="0" applyNumberFormat="1" applyAlignment="1">
      <alignment wrapText="1"/>
    </xf>
    <xf numFmtId="4" fontId="1" fillId="0" borderId="10" xfId="0" applyNumberFormat="1" applyFont="1" applyBorder="1" applyAlignment="1">
      <alignment horizontal="left" vertical="center"/>
    </xf>
    <xf numFmtId="4" fontId="1" fillId="0" borderId="10" xfId="46" applyNumberFormat="1" applyFont="1" applyBorder="1" applyAlignment="1">
      <alignment vertical="center" wrapText="1"/>
    </xf>
    <xf numFmtId="4" fontId="1" fillId="0" borderId="10" xfId="46" applyNumberFormat="1" applyFont="1" applyBorder="1" applyAlignment="1">
      <alignment horizontal="left" vertical="center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center" wrapText="1"/>
    </xf>
    <xf numFmtId="4" fontId="1" fillId="0" borderId="12" xfId="46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wrapText="1"/>
    </xf>
    <xf numFmtId="4" fontId="0" fillId="0" borderId="10" xfId="46" applyNumberFormat="1" applyFont="1" applyBorder="1" applyAlignment="1">
      <alignment horizontal="left" vertical="center"/>
    </xf>
    <xf numFmtId="4" fontId="0" fillId="0" borderId="12" xfId="0" applyNumberForma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wrapText="1"/>
    </xf>
    <xf numFmtId="4" fontId="0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justify" wrapText="1"/>
    </xf>
    <xf numFmtId="49" fontId="0" fillId="34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4" fontId="0" fillId="0" borderId="10" xfId="46" applyNumberFormat="1" applyFont="1" applyBorder="1" applyAlignment="1">
      <alignment vertical="center" wrapText="1"/>
    </xf>
    <xf numFmtId="4" fontId="0" fillId="34" borderId="10" xfId="46" applyNumberFormat="1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51" fillId="0" borderId="0" xfId="0" applyFont="1" applyAlignment="1">
      <alignment wrapText="1"/>
    </xf>
    <xf numFmtId="0" fontId="1" fillId="0" borderId="0" xfId="0" applyFont="1" applyAlignment="1">
      <alignment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vertical="center" wrapText="1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wrapText="1"/>
    </xf>
    <xf numFmtId="0" fontId="11" fillId="34" borderId="0" xfId="0" applyFont="1" applyFill="1" applyAlignment="1">
      <alignment wrapText="1"/>
    </xf>
    <xf numFmtId="4" fontId="11" fillId="34" borderId="0" xfId="0" applyNumberFormat="1" applyFont="1" applyFill="1" applyAlignment="1">
      <alignment vertical="center" wrapText="1"/>
    </xf>
    <xf numFmtId="0" fontId="0" fillId="34" borderId="0" xfId="0" applyFont="1" applyFill="1" applyAlignment="1">
      <alignment horizontal="center" wrapText="1"/>
    </xf>
    <xf numFmtId="4" fontId="0" fillId="34" borderId="0" xfId="0" applyNumberFormat="1" applyFill="1" applyAlignment="1">
      <alignment vertical="center" wrapText="1"/>
    </xf>
    <xf numFmtId="0" fontId="52" fillId="35" borderId="10" xfId="0" applyFont="1" applyFill="1" applyBorder="1" applyAlignment="1">
      <alignment horizontal="center" vertical="center" wrapText="1"/>
    </xf>
    <xf numFmtId="4" fontId="52" fillId="35" borderId="10" xfId="0" applyNumberFormat="1" applyFont="1" applyFill="1" applyBorder="1" applyAlignment="1">
      <alignment horizontal="center" vertical="center" wrapText="1"/>
    </xf>
    <xf numFmtId="45" fontId="0" fillId="2" borderId="10" xfId="46" applyNumberFormat="1" applyFont="1" applyFill="1" applyBorder="1" applyAlignment="1">
      <alignment horizontal="center" vertical="center" wrapText="1"/>
    </xf>
    <xf numFmtId="45" fontId="0" fillId="2" borderId="10" xfId="46" applyNumberFormat="1" applyFont="1" applyFill="1" applyBorder="1" applyAlignment="1">
      <alignment horizontal="left" vertical="center" wrapText="1"/>
    </xf>
    <xf numFmtId="49" fontId="0" fillId="2" borderId="10" xfId="0" applyNumberForma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left" vertical="center" wrapText="1"/>
    </xf>
    <xf numFmtId="45" fontId="0" fillId="2" borderId="10" xfId="46" applyNumberFormat="1" applyFont="1" applyFill="1" applyBorder="1" applyAlignment="1">
      <alignment vertical="center" wrapText="1"/>
    </xf>
    <xf numFmtId="4" fontId="0" fillId="2" borderId="10" xfId="46" applyNumberFormat="1" applyFont="1" applyFill="1" applyBorder="1" applyAlignment="1">
      <alignment vertical="center" wrapText="1"/>
    </xf>
    <xf numFmtId="3" fontId="0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4" fontId="0" fillId="34" borderId="11" xfId="46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1" fontId="0" fillId="34" borderId="10" xfId="46" applyFont="1" applyFill="1" applyBorder="1" applyAlignment="1">
      <alignment horizontal="center" vertical="center" wrapText="1"/>
    </xf>
    <xf numFmtId="41" fontId="0" fillId="34" borderId="10" xfId="46" applyFont="1" applyFill="1" applyBorder="1" applyAlignment="1">
      <alignment horizontal="left" vertical="center" wrapText="1"/>
    </xf>
    <xf numFmtId="41" fontId="0" fillId="34" borderId="10" xfId="46" applyFont="1" applyFill="1" applyBorder="1" applyAlignment="1">
      <alignment vertical="center" wrapText="1"/>
    </xf>
    <xf numFmtId="4" fontId="0" fillId="34" borderId="12" xfId="46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left" vertical="center" wrapText="1"/>
    </xf>
    <xf numFmtId="3" fontId="0" fillId="34" borderId="10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vertical="center" wrapText="1"/>
    </xf>
    <xf numFmtId="4" fontId="0" fillId="2" borderId="14" xfId="46" applyNumberFormat="1" applyFont="1" applyFill="1" applyBorder="1" applyAlignment="1">
      <alignment vertical="center" wrapText="1"/>
    </xf>
    <xf numFmtId="41" fontId="0" fillId="2" borderId="10" xfId="46" applyFont="1" applyFill="1" applyBorder="1" applyAlignment="1">
      <alignment horizontal="center" vertical="center" wrapText="1"/>
    </xf>
    <xf numFmtId="41" fontId="0" fillId="2" borderId="10" xfId="46" applyFont="1" applyFill="1" applyBorder="1" applyAlignment="1">
      <alignment horizontal="left" vertical="center" wrapText="1"/>
    </xf>
    <xf numFmtId="41" fontId="0" fillId="2" borderId="10" xfId="46" applyFont="1" applyFill="1" applyBorder="1" applyAlignment="1">
      <alignment vertical="center" wrapText="1"/>
    </xf>
    <xf numFmtId="4" fontId="0" fillId="2" borderId="12" xfId="46" applyNumberFormat="1" applyFont="1" applyFill="1" applyBorder="1" applyAlignment="1">
      <alignment vertical="center" wrapText="1"/>
    </xf>
    <xf numFmtId="49" fontId="0" fillId="2" borderId="10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vertical="center" wrapText="1"/>
    </xf>
    <xf numFmtId="4" fontId="0" fillId="34" borderId="12" xfId="46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" fontId="53" fillId="34" borderId="10" xfId="46" applyNumberFormat="1" applyFont="1" applyFill="1" applyBorder="1" applyAlignment="1">
      <alignment vertical="center" wrapText="1"/>
    </xf>
    <xf numFmtId="4" fontId="14" fillId="34" borderId="10" xfId="0" applyNumberFormat="1" applyFont="1" applyFill="1" applyBorder="1" applyAlignment="1">
      <alignment vertical="center"/>
    </xf>
    <xf numFmtId="4" fontId="0" fillId="2" borderId="10" xfId="0" applyNumberFormat="1" applyFont="1" applyFill="1" applyBorder="1" applyAlignment="1">
      <alignment vertical="center" wrapText="1"/>
    </xf>
    <xf numFmtId="4" fontId="0" fillId="34" borderId="14" xfId="46" applyNumberFormat="1" applyFont="1" applyFill="1" applyBorder="1" applyAlignment="1">
      <alignment horizontal="right" vertical="center" wrapText="1"/>
    </xf>
    <xf numFmtId="4" fontId="0" fillId="34" borderId="11" xfId="46" applyNumberFormat="1" applyFont="1" applyFill="1" applyBorder="1" applyAlignment="1">
      <alignment horizontal="right" vertical="center" wrapText="1"/>
    </xf>
    <xf numFmtId="4" fontId="0" fillId="34" borderId="12" xfId="46" applyNumberFormat="1" applyFont="1" applyFill="1" applyBorder="1" applyAlignment="1">
      <alignment horizontal="right" vertical="center" wrapText="1"/>
    </xf>
    <xf numFmtId="4" fontId="53" fillId="2" borderId="14" xfId="46" applyNumberFormat="1" applyFont="1" applyFill="1" applyBorder="1" applyAlignment="1">
      <alignment horizontal="right" vertical="center" wrapText="1"/>
    </xf>
    <xf numFmtId="4" fontId="53" fillId="2" borderId="11" xfId="46" applyNumberFormat="1" applyFont="1" applyFill="1" applyBorder="1" applyAlignment="1">
      <alignment horizontal="right" vertical="center" wrapText="1"/>
    </xf>
    <xf numFmtId="4" fontId="53" fillId="2" borderId="12" xfId="46" applyNumberFormat="1" applyFont="1" applyFill="1" applyBorder="1" applyAlignment="1">
      <alignment horizontal="right" vertical="center" wrapText="1"/>
    </xf>
    <xf numFmtId="0" fontId="0" fillId="34" borderId="0" xfId="0" applyFont="1" applyFill="1" applyAlignment="1">
      <alignment horizontal="left" wrapText="1"/>
    </xf>
    <xf numFmtId="4" fontId="0" fillId="2" borderId="14" xfId="46" applyNumberFormat="1" applyFont="1" applyFill="1" applyBorder="1" applyAlignment="1">
      <alignment horizontal="right" vertical="center" wrapText="1"/>
    </xf>
    <xf numFmtId="4" fontId="0" fillId="2" borderId="11" xfId="46" applyNumberFormat="1" applyFont="1" applyFill="1" applyBorder="1" applyAlignment="1">
      <alignment horizontal="right" vertical="center" wrapText="1"/>
    </xf>
    <xf numFmtId="4" fontId="0" fillId="2" borderId="12" xfId="46" applyNumberFormat="1" applyFont="1" applyFill="1" applyBorder="1" applyAlignment="1">
      <alignment horizontal="right" vertical="center" wrapText="1"/>
    </xf>
    <xf numFmtId="4" fontId="0" fillId="34" borderId="14" xfId="46" applyNumberFormat="1" applyFont="1" applyFill="1" applyBorder="1" applyAlignment="1">
      <alignment horizontal="center" vertical="center" wrapText="1"/>
    </xf>
    <xf numFmtId="4" fontId="0" fillId="34" borderId="11" xfId="46" applyNumberFormat="1" applyFont="1" applyFill="1" applyBorder="1" applyAlignment="1">
      <alignment horizontal="center" vertical="center" wrapText="1"/>
    </xf>
    <xf numFmtId="4" fontId="0" fillId="34" borderId="12" xfId="46" applyNumberFormat="1" applyFont="1" applyFill="1" applyBorder="1" applyAlignment="1">
      <alignment horizontal="center" vertical="center" wrapText="1"/>
    </xf>
    <xf numFmtId="4" fontId="53" fillId="34" borderId="14" xfId="46" applyNumberFormat="1" applyFont="1" applyFill="1" applyBorder="1" applyAlignment="1">
      <alignment horizontal="right" vertical="center" wrapText="1"/>
    </xf>
    <xf numFmtId="4" fontId="53" fillId="34" borderId="11" xfId="46" applyNumberFormat="1" applyFont="1" applyFill="1" applyBorder="1" applyAlignment="1">
      <alignment horizontal="right" vertical="center" wrapText="1"/>
    </xf>
    <xf numFmtId="4" fontId="53" fillId="34" borderId="12" xfId="46" applyNumberFormat="1" applyFont="1" applyFill="1" applyBorder="1" applyAlignment="1">
      <alignment horizontal="right" vertical="center" wrapText="1"/>
    </xf>
    <xf numFmtId="4" fontId="0" fillId="34" borderId="14" xfId="46" applyNumberFormat="1" applyFont="1" applyFill="1" applyBorder="1" applyAlignment="1">
      <alignment horizontal="right" vertical="center" wrapText="1"/>
    </xf>
    <xf numFmtId="4" fontId="0" fillId="34" borderId="11" xfId="46" applyNumberFormat="1" applyFont="1" applyFill="1" applyBorder="1" applyAlignment="1">
      <alignment horizontal="right" vertical="center" wrapText="1"/>
    </xf>
    <xf numFmtId="4" fontId="0" fillId="34" borderId="12" xfId="46" applyNumberFormat="1" applyFont="1" applyFill="1" applyBorder="1" applyAlignment="1">
      <alignment horizontal="right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41" fontId="0" fillId="2" borderId="14" xfId="46" applyFont="1" applyFill="1" applyBorder="1" applyAlignment="1">
      <alignment horizontal="center" vertical="center" wrapText="1"/>
    </xf>
    <xf numFmtId="41" fontId="0" fillId="2" borderId="11" xfId="46" applyFont="1" applyFill="1" applyBorder="1" applyAlignment="1">
      <alignment horizontal="center" vertical="center" wrapText="1"/>
    </xf>
    <xf numFmtId="41" fontId="0" fillId="2" borderId="12" xfId="46" applyFont="1" applyFill="1" applyBorder="1" applyAlignment="1">
      <alignment horizontal="center" vertical="center" wrapText="1"/>
    </xf>
    <xf numFmtId="41" fontId="0" fillId="34" borderId="14" xfId="46" applyFont="1" applyFill="1" applyBorder="1" applyAlignment="1">
      <alignment horizontal="center" vertical="center" wrapText="1"/>
    </xf>
    <xf numFmtId="41" fontId="0" fillId="34" borderId="11" xfId="46" applyFont="1" applyFill="1" applyBorder="1" applyAlignment="1">
      <alignment horizontal="center" vertical="center" wrapText="1"/>
    </xf>
    <xf numFmtId="41" fontId="0" fillId="34" borderId="12" xfId="46" applyFont="1" applyFill="1" applyBorder="1" applyAlignment="1">
      <alignment horizontal="center" vertical="center" wrapText="1"/>
    </xf>
    <xf numFmtId="41" fontId="0" fillId="34" borderId="14" xfId="46" applyFont="1" applyFill="1" applyBorder="1" applyAlignment="1">
      <alignment horizontal="center" vertical="center" wrapText="1"/>
    </xf>
    <xf numFmtId="41" fontId="0" fillId="34" borderId="11" xfId="46" applyFont="1" applyFill="1" applyBorder="1" applyAlignment="1">
      <alignment horizontal="center" vertical="center" wrapText="1"/>
    </xf>
    <xf numFmtId="41" fontId="0" fillId="34" borderId="12" xfId="46" applyFont="1" applyFill="1" applyBorder="1" applyAlignment="1">
      <alignment horizontal="center" vertical="center" wrapText="1"/>
    </xf>
    <xf numFmtId="41" fontId="0" fillId="2" borderId="14" xfId="46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41" fontId="0" fillId="2" borderId="14" xfId="46" applyFont="1" applyFill="1" applyBorder="1" applyAlignment="1">
      <alignment horizontal="left" vertical="center" wrapText="1"/>
    </xf>
    <xf numFmtId="41" fontId="0" fillId="2" borderId="11" xfId="46" applyFont="1" applyFill="1" applyBorder="1" applyAlignment="1">
      <alignment horizontal="left" vertical="center" wrapText="1"/>
    </xf>
    <xf numFmtId="41" fontId="0" fillId="2" borderId="12" xfId="46" applyFont="1" applyFill="1" applyBorder="1" applyAlignment="1">
      <alignment horizontal="left" vertical="center" wrapText="1"/>
    </xf>
    <xf numFmtId="41" fontId="0" fillId="34" borderId="14" xfId="46" applyFont="1" applyFill="1" applyBorder="1" applyAlignment="1">
      <alignment horizontal="left" vertical="center" wrapText="1"/>
    </xf>
    <xf numFmtId="41" fontId="0" fillId="34" borderId="11" xfId="46" applyFont="1" applyFill="1" applyBorder="1" applyAlignment="1">
      <alignment horizontal="left" vertical="center" wrapText="1"/>
    </xf>
    <xf numFmtId="41" fontId="0" fillId="34" borderId="12" xfId="46" applyFont="1" applyFill="1" applyBorder="1" applyAlignment="1">
      <alignment horizontal="left" vertical="center" wrapText="1"/>
    </xf>
    <xf numFmtId="41" fontId="0" fillId="34" borderId="14" xfId="46" applyFont="1" applyFill="1" applyBorder="1" applyAlignment="1">
      <alignment horizontal="left" vertical="center" wrapText="1"/>
    </xf>
    <xf numFmtId="41" fontId="0" fillId="34" borderId="11" xfId="46" applyFont="1" applyFill="1" applyBorder="1" applyAlignment="1">
      <alignment horizontal="left" vertical="center" wrapText="1"/>
    </xf>
    <xf numFmtId="41" fontId="0" fillId="34" borderId="12" xfId="46" applyFont="1" applyFill="1" applyBorder="1" applyAlignment="1">
      <alignment horizontal="left"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41" fontId="0" fillId="2" borderId="14" xfId="46" applyFont="1" applyFill="1" applyBorder="1" applyAlignment="1">
      <alignment vertical="center" wrapText="1"/>
    </xf>
    <xf numFmtId="41" fontId="0" fillId="2" borderId="11" xfId="46" applyFont="1" applyFill="1" applyBorder="1" applyAlignment="1">
      <alignment vertical="center" wrapText="1"/>
    </xf>
    <xf numFmtId="41" fontId="0" fillId="2" borderId="12" xfId="46" applyFont="1" applyFill="1" applyBorder="1" applyAlignment="1">
      <alignment vertical="center" wrapText="1"/>
    </xf>
    <xf numFmtId="41" fontId="0" fillId="2" borderId="14" xfId="46" applyFont="1" applyFill="1" applyBorder="1" applyAlignment="1">
      <alignment horizontal="left" vertical="center" wrapText="1"/>
    </xf>
    <xf numFmtId="41" fontId="0" fillId="2" borderId="14" xfId="46" applyFont="1" applyFill="1" applyBorder="1" applyAlignment="1">
      <alignment vertical="center" wrapText="1"/>
    </xf>
    <xf numFmtId="41" fontId="0" fillId="34" borderId="14" xfId="46" applyFont="1" applyFill="1" applyBorder="1" applyAlignment="1">
      <alignment vertical="center" wrapText="1"/>
    </xf>
    <xf numFmtId="41" fontId="0" fillId="34" borderId="11" xfId="46" applyFont="1" applyFill="1" applyBorder="1" applyAlignment="1">
      <alignment vertical="center" wrapText="1"/>
    </xf>
    <xf numFmtId="41" fontId="0" fillId="34" borderId="12" xfId="46" applyFont="1" applyFill="1" applyBorder="1" applyAlignment="1">
      <alignment vertical="center" wrapText="1"/>
    </xf>
    <xf numFmtId="41" fontId="0" fillId="34" borderId="14" xfId="46" applyFont="1" applyFill="1" applyBorder="1" applyAlignment="1">
      <alignment vertical="center" wrapText="1"/>
    </xf>
    <xf numFmtId="41" fontId="0" fillId="34" borderId="11" xfId="46" applyFont="1" applyFill="1" applyBorder="1" applyAlignment="1">
      <alignment vertical="center" wrapText="1"/>
    </xf>
    <xf numFmtId="41" fontId="0" fillId="34" borderId="12" xfId="46" applyFont="1" applyFill="1" applyBorder="1" applyAlignment="1">
      <alignment vertical="center" wrapText="1"/>
    </xf>
    <xf numFmtId="0" fontId="0" fillId="2" borderId="14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1" fontId="53" fillId="2" borderId="14" xfId="46" applyFont="1" applyFill="1" applyBorder="1" applyAlignment="1">
      <alignment vertical="center" wrapText="1"/>
    </xf>
    <xf numFmtId="41" fontId="53" fillId="2" borderId="11" xfId="46" applyFont="1" applyFill="1" applyBorder="1" applyAlignment="1">
      <alignment vertical="center" wrapText="1"/>
    </xf>
    <xf numFmtId="41" fontId="53" fillId="2" borderId="12" xfId="46" applyFont="1" applyFill="1" applyBorder="1" applyAlignment="1">
      <alignment vertical="center" wrapText="1"/>
    </xf>
    <xf numFmtId="3" fontId="0" fillId="2" borderId="14" xfId="0" applyNumberFormat="1" applyFont="1" applyFill="1" applyBorder="1" applyAlignment="1">
      <alignment vertical="center" wrapText="1"/>
    </xf>
    <xf numFmtId="3" fontId="0" fillId="2" borderId="11" xfId="0" applyNumberFormat="1" applyFont="1" applyFill="1" applyBorder="1" applyAlignment="1">
      <alignment vertical="center" wrapText="1"/>
    </xf>
    <xf numFmtId="3" fontId="0" fillId="2" borderId="12" xfId="0" applyNumberFormat="1" applyFont="1" applyFill="1" applyBorder="1" applyAlignment="1">
      <alignment vertical="center" wrapText="1"/>
    </xf>
    <xf numFmtId="3" fontId="0" fillId="2" borderId="14" xfId="0" applyNumberFormat="1" applyFont="1" applyFill="1" applyBorder="1" applyAlignment="1">
      <alignment horizontal="left" vertical="center" wrapText="1"/>
    </xf>
    <xf numFmtId="3" fontId="0" fillId="2" borderId="11" xfId="0" applyNumberFormat="1" applyFont="1" applyFill="1" applyBorder="1" applyAlignment="1">
      <alignment horizontal="left" vertical="center" wrapText="1"/>
    </xf>
    <xf numFmtId="3" fontId="0" fillId="2" borderId="12" xfId="0" applyNumberFormat="1" applyFont="1" applyFill="1" applyBorder="1" applyAlignment="1">
      <alignment horizontal="left" vertical="center" wrapText="1"/>
    </xf>
    <xf numFmtId="3" fontId="0" fillId="2" borderId="14" xfId="0" applyNumberFormat="1" applyFont="1" applyFill="1" applyBorder="1" applyAlignment="1">
      <alignment horizontal="center" vertical="center" wrapText="1"/>
    </xf>
    <xf numFmtId="3" fontId="0" fillId="2" borderId="11" xfId="0" applyNumberFormat="1" applyFont="1" applyFill="1" applyBorder="1" applyAlignment="1">
      <alignment horizontal="center" vertical="center" wrapText="1"/>
    </xf>
    <xf numFmtId="3" fontId="0" fillId="2" borderId="12" xfId="0" applyNumberFormat="1" applyFont="1" applyFill="1" applyBorder="1" applyAlignment="1">
      <alignment horizontal="center" vertical="center" wrapText="1"/>
    </xf>
    <xf numFmtId="3" fontId="0" fillId="2" borderId="14" xfId="0" applyNumberFormat="1" applyFont="1" applyFill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dpa.cnr.it/storia.htm#dalmin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tabSelected="1" zoomScalePageLayoutView="0" workbookViewId="0" topLeftCell="F1">
      <selection activeCell="G102" sqref="G102"/>
    </sheetView>
  </sheetViews>
  <sheetFormatPr defaultColWidth="9.140625" defaultRowHeight="12.75"/>
  <cols>
    <col min="1" max="1" width="23.140625" style="122" bestFit="1" customWidth="1"/>
    <col min="2" max="2" width="12.421875" style="122" customWidth="1"/>
    <col min="3" max="3" width="23.421875" style="122" customWidth="1"/>
    <col min="4" max="4" width="38.140625" style="35" customWidth="1"/>
    <col min="5" max="5" width="11.00390625" style="35" customWidth="1"/>
    <col min="6" max="6" width="61.140625" style="35" customWidth="1"/>
    <col min="7" max="7" width="61.421875" style="35" customWidth="1"/>
    <col min="8" max="8" width="14.00390625" style="123" customWidth="1"/>
    <col min="9" max="9" width="29.8515625" style="35" customWidth="1"/>
    <col min="10" max="16384" width="9.140625" style="35" customWidth="1"/>
  </cols>
  <sheetData>
    <row r="1" spans="1:9" ht="46.5" customHeight="1">
      <c r="A1" s="130" t="s">
        <v>79</v>
      </c>
      <c r="B1" s="130" t="s">
        <v>474</v>
      </c>
      <c r="C1" s="130" t="s">
        <v>72</v>
      </c>
      <c r="D1" s="130" t="s">
        <v>475</v>
      </c>
      <c r="E1" s="130" t="s">
        <v>361</v>
      </c>
      <c r="F1" s="130" t="s">
        <v>345</v>
      </c>
      <c r="G1" s="130" t="s">
        <v>71</v>
      </c>
      <c r="H1" s="131" t="s">
        <v>163</v>
      </c>
      <c r="I1" s="130" t="s">
        <v>429</v>
      </c>
    </row>
    <row r="2" spans="1:9" s="113" customFormat="1" ht="27.75" customHeight="1">
      <c r="A2" s="110" t="s">
        <v>82</v>
      </c>
      <c r="B2" s="110" t="s">
        <v>33</v>
      </c>
      <c r="C2" s="110" t="s">
        <v>239</v>
      </c>
      <c r="D2" s="26" t="s">
        <v>32</v>
      </c>
      <c r="E2" s="108" t="s">
        <v>482</v>
      </c>
      <c r="F2" s="68" t="s">
        <v>483</v>
      </c>
      <c r="G2" s="6" t="s">
        <v>31</v>
      </c>
      <c r="H2" s="111">
        <v>5.16</v>
      </c>
      <c r="I2" s="110" t="s">
        <v>430</v>
      </c>
    </row>
    <row r="3" spans="1:9" s="113" customFormat="1" ht="27" customHeight="1">
      <c r="A3" s="132" t="s">
        <v>84</v>
      </c>
      <c r="B3" s="132" t="s">
        <v>38</v>
      </c>
      <c r="C3" s="132" t="s">
        <v>212</v>
      </c>
      <c r="D3" s="133" t="s">
        <v>103</v>
      </c>
      <c r="E3" s="134" t="s">
        <v>303</v>
      </c>
      <c r="F3" s="135" t="s">
        <v>0</v>
      </c>
      <c r="G3" s="136" t="s">
        <v>240</v>
      </c>
      <c r="H3" s="137">
        <v>201300</v>
      </c>
      <c r="I3" s="132" t="s">
        <v>431</v>
      </c>
    </row>
    <row r="4" spans="1:9" s="113" customFormat="1" ht="32.25" customHeight="1">
      <c r="A4" s="110" t="s">
        <v>84</v>
      </c>
      <c r="B4" s="110" t="s">
        <v>38</v>
      </c>
      <c r="C4" s="110" t="s">
        <v>30</v>
      </c>
      <c r="D4" s="26" t="s">
        <v>29</v>
      </c>
      <c r="E4" s="108" t="s">
        <v>295</v>
      </c>
      <c r="F4" s="68" t="s">
        <v>467</v>
      </c>
      <c r="G4" s="6" t="s">
        <v>427</v>
      </c>
      <c r="H4" s="111">
        <v>129067.25992</v>
      </c>
      <c r="I4" s="110" t="s">
        <v>431</v>
      </c>
    </row>
    <row r="5" spans="1:9" s="113" customFormat="1" ht="77.25" customHeight="1">
      <c r="A5" s="110" t="s">
        <v>85</v>
      </c>
      <c r="B5" s="110" t="s">
        <v>276</v>
      </c>
      <c r="C5" s="110" t="s">
        <v>500</v>
      </c>
      <c r="D5" s="26" t="s">
        <v>501</v>
      </c>
      <c r="E5" s="108" t="s">
        <v>294</v>
      </c>
      <c r="F5" s="68" t="s">
        <v>502</v>
      </c>
      <c r="G5" s="6" t="s">
        <v>503</v>
      </c>
      <c r="H5" s="111">
        <v>21312</v>
      </c>
      <c r="I5" s="110" t="s">
        <v>504</v>
      </c>
    </row>
    <row r="6" spans="1:9" ht="33.75" customHeight="1">
      <c r="A6" s="132" t="s">
        <v>85</v>
      </c>
      <c r="B6" s="132" t="s">
        <v>37</v>
      </c>
      <c r="C6" s="132" t="s">
        <v>193</v>
      </c>
      <c r="D6" s="133" t="s">
        <v>155</v>
      </c>
      <c r="E6" s="168" t="s">
        <v>299</v>
      </c>
      <c r="F6" s="135" t="s">
        <v>352</v>
      </c>
      <c r="G6" s="136" t="s">
        <v>154</v>
      </c>
      <c r="H6" s="137">
        <v>34500</v>
      </c>
      <c r="I6" s="132" t="s">
        <v>431</v>
      </c>
    </row>
    <row r="7" spans="1:9" ht="39.75" customHeight="1">
      <c r="A7" s="110" t="s">
        <v>83</v>
      </c>
      <c r="B7" s="110" t="s">
        <v>275</v>
      </c>
      <c r="C7" s="110" t="s">
        <v>209</v>
      </c>
      <c r="D7" s="26" t="s">
        <v>98</v>
      </c>
      <c r="E7" s="108" t="s">
        <v>297</v>
      </c>
      <c r="F7" s="68" t="s">
        <v>448</v>
      </c>
      <c r="G7" s="6" t="s">
        <v>508</v>
      </c>
      <c r="H7" s="111">
        <v>5100</v>
      </c>
      <c r="I7" s="110" t="s">
        <v>433</v>
      </c>
    </row>
    <row r="8" spans="1:9" ht="41.25" customHeight="1">
      <c r="A8" s="132" t="s">
        <v>88</v>
      </c>
      <c r="B8" s="132" t="s">
        <v>273</v>
      </c>
      <c r="C8" s="132" t="s">
        <v>180</v>
      </c>
      <c r="D8" s="133" t="s">
        <v>179</v>
      </c>
      <c r="E8" s="134" t="s">
        <v>297</v>
      </c>
      <c r="F8" s="135" t="s">
        <v>449</v>
      </c>
      <c r="G8" s="136" t="s">
        <v>499</v>
      </c>
      <c r="H8" s="137">
        <v>12334.1545</v>
      </c>
      <c r="I8" s="132" t="s">
        <v>433</v>
      </c>
    </row>
    <row r="9" spans="1:9" ht="31.5" customHeight="1">
      <c r="A9" s="110" t="s">
        <v>92</v>
      </c>
      <c r="B9" s="110" t="s">
        <v>286</v>
      </c>
      <c r="C9" s="110" t="s">
        <v>190</v>
      </c>
      <c r="D9" s="26" t="s">
        <v>146</v>
      </c>
      <c r="E9" s="171" t="s">
        <v>513</v>
      </c>
      <c r="F9" s="68" t="s">
        <v>514</v>
      </c>
      <c r="G9" s="6" t="s">
        <v>393</v>
      </c>
      <c r="H9" s="111">
        <v>43350</v>
      </c>
      <c r="I9" s="110" t="s">
        <v>434</v>
      </c>
    </row>
    <row r="10" spans="1:9" ht="35.25" customHeight="1">
      <c r="A10" s="110" t="s">
        <v>80</v>
      </c>
      <c r="B10" s="110" t="s">
        <v>7</v>
      </c>
      <c r="C10" s="110" t="s">
        <v>2</v>
      </c>
      <c r="D10" s="26" t="s">
        <v>238</v>
      </c>
      <c r="E10" s="108" t="s">
        <v>487</v>
      </c>
      <c r="F10" s="68" t="s">
        <v>486</v>
      </c>
      <c r="G10" s="68" t="s">
        <v>509</v>
      </c>
      <c r="H10" s="111">
        <v>38000</v>
      </c>
      <c r="I10" s="110" t="s">
        <v>435</v>
      </c>
    </row>
    <row r="11" spans="1:9" s="114" customFormat="1" ht="30" customHeight="1">
      <c r="A11" s="132" t="s">
        <v>88</v>
      </c>
      <c r="B11" s="132" t="s">
        <v>273</v>
      </c>
      <c r="C11" s="132" t="s">
        <v>195</v>
      </c>
      <c r="D11" s="133" t="s">
        <v>121</v>
      </c>
      <c r="E11" s="134" t="s">
        <v>293</v>
      </c>
      <c r="F11" s="135" t="s">
        <v>354</v>
      </c>
      <c r="G11" s="136" t="s">
        <v>425</v>
      </c>
      <c r="H11" s="137">
        <v>89749.8</v>
      </c>
      <c r="I11" s="132" t="s">
        <v>431</v>
      </c>
    </row>
    <row r="12" spans="1:9" s="115" customFormat="1" ht="39.75" customHeight="1">
      <c r="A12" s="110" t="s">
        <v>84</v>
      </c>
      <c r="B12" s="110" t="s">
        <v>38</v>
      </c>
      <c r="C12" s="110" t="s">
        <v>182</v>
      </c>
      <c r="D12" s="26" t="s">
        <v>227</v>
      </c>
      <c r="E12" s="108" t="s">
        <v>476</v>
      </c>
      <c r="F12" s="68" t="s">
        <v>324</v>
      </c>
      <c r="G12" s="6" t="s">
        <v>394</v>
      </c>
      <c r="H12" s="111">
        <v>136975.5</v>
      </c>
      <c r="I12" s="110" t="s">
        <v>436</v>
      </c>
    </row>
    <row r="13" spans="1:9" s="116" customFormat="1" ht="69" customHeight="1">
      <c r="A13" s="251" t="s">
        <v>89</v>
      </c>
      <c r="B13" s="251" t="s">
        <v>3</v>
      </c>
      <c r="C13" s="251" t="s">
        <v>162</v>
      </c>
      <c r="D13" s="248" t="s">
        <v>4</v>
      </c>
      <c r="E13" s="134" t="s">
        <v>445</v>
      </c>
      <c r="F13" s="138" t="s">
        <v>426</v>
      </c>
      <c r="G13" s="245" t="s">
        <v>447</v>
      </c>
      <c r="H13" s="254">
        <v>950000</v>
      </c>
      <c r="I13" s="251" t="s">
        <v>446</v>
      </c>
    </row>
    <row r="14" spans="1:9" ht="30" customHeight="1">
      <c r="A14" s="252" t="s">
        <v>89</v>
      </c>
      <c r="B14" s="252" t="s">
        <v>3</v>
      </c>
      <c r="C14" s="252" t="s">
        <v>162</v>
      </c>
      <c r="D14" s="249" t="s">
        <v>4</v>
      </c>
      <c r="E14" s="139" t="s">
        <v>349</v>
      </c>
      <c r="F14" s="140" t="s">
        <v>450</v>
      </c>
      <c r="G14" s="246"/>
      <c r="H14" s="246"/>
      <c r="I14" s="252" t="s">
        <v>431</v>
      </c>
    </row>
    <row r="15" spans="1:9" s="116" customFormat="1" ht="30" customHeight="1">
      <c r="A15" s="252" t="s">
        <v>89</v>
      </c>
      <c r="B15" s="252" t="s">
        <v>3</v>
      </c>
      <c r="C15" s="252" t="s">
        <v>162</v>
      </c>
      <c r="D15" s="249" t="s">
        <v>4</v>
      </c>
      <c r="E15" s="139" t="s">
        <v>313</v>
      </c>
      <c r="F15" s="140" t="s">
        <v>314</v>
      </c>
      <c r="G15" s="246"/>
      <c r="H15" s="246"/>
      <c r="I15" s="252" t="s">
        <v>431</v>
      </c>
    </row>
    <row r="16" spans="1:9" ht="30" customHeight="1">
      <c r="A16" s="252" t="s">
        <v>89</v>
      </c>
      <c r="B16" s="252" t="s">
        <v>3</v>
      </c>
      <c r="C16" s="252" t="s">
        <v>162</v>
      </c>
      <c r="D16" s="249" t="s">
        <v>4</v>
      </c>
      <c r="E16" s="139" t="s">
        <v>498</v>
      </c>
      <c r="F16" s="140" t="s">
        <v>497</v>
      </c>
      <c r="G16" s="246"/>
      <c r="H16" s="246"/>
      <c r="I16" s="252" t="s">
        <v>431</v>
      </c>
    </row>
    <row r="17" spans="1:9" s="116" customFormat="1" ht="30" customHeight="1">
      <c r="A17" s="252" t="s">
        <v>89</v>
      </c>
      <c r="B17" s="252" t="s">
        <v>3</v>
      </c>
      <c r="C17" s="252" t="s">
        <v>162</v>
      </c>
      <c r="D17" s="249" t="s">
        <v>4</v>
      </c>
      <c r="E17" s="139" t="s">
        <v>482</v>
      </c>
      <c r="F17" s="140" t="s">
        <v>510</v>
      </c>
      <c r="G17" s="246"/>
      <c r="H17" s="246"/>
      <c r="I17" s="252" t="s">
        <v>431</v>
      </c>
    </row>
    <row r="18" spans="1:9" s="116" customFormat="1" ht="30" customHeight="1">
      <c r="A18" s="252" t="s">
        <v>89</v>
      </c>
      <c r="B18" s="252" t="s">
        <v>3</v>
      </c>
      <c r="C18" s="252" t="s">
        <v>162</v>
      </c>
      <c r="D18" s="249" t="s">
        <v>4</v>
      </c>
      <c r="E18" s="139" t="s">
        <v>293</v>
      </c>
      <c r="F18" s="140" t="s">
        <v>451</v>
      </c>
      <c r="G18" s="246"/>
      <c r="H18" s="246"/>
      <c r="I18" s="252" t="s">
        <v>431</v>
      </c>
    </row>
    <row r="19" spans="1:9" s="116" customFormat="1" ht="30" customHeight="1">
      <c r="A19" s="252" t="s">
        <v>89</v>
      </c>
      <c r="B19" s="252" t="s">
        <v>3</v>
      </c>
      <c r="C19" s="252" t="s">
        <v>162</v>
      </c>
      <c r="D19" s="249" t="s">
        <v>4</v>
      </c>
      <c r="E19" s="139" t="s">
        <v>300</v>
      </c>
      <c r="F19" s="140" t="s">
        <v>315</v>
      </c>
      <c r="G19" s="246"/>
      <c r="H19" s="246"/>
      <c r="I19" s="252" t="s">
        <v>431</v>
      </c>
    </row>
    <row r="20" spans="1:9" s="116" customFormat="1" ht="30" customHeight="1">
      <c r="A20" s="252" t="s">
        <v>89</v>
      </c>
      <c r="B20" s="252" t="s">
        <v>3</v>
      </c>
      <c r="C20" s="252" t="s">
        <v>162</v>
      </c>
      <c r="D20" s="249" t="s">
        <v>4</v>
      </c>
      <c r="E20" s="139" t="s">
        <v>511</v>
      </c>
      <c r="F20" s="140" t="s">
        <v>316</v>
      </c>
      <c r="G20" s="246"/>
      <c r="H20" s="246"/>
      <c r="I20" s="252" t="s">
        <v>431</v>
      </c>
    </row>
    <row r="21" spans="1:9" s="116" customFormat="1" ht="30" customHeight="1">
      <c r="A21" s="252" t="s">
        <v>89</v>
      </c>
      <c r="B21" s="252" t="s">
        <v>3</v>
      </c>
      <c r="C21" s="252" t="s">
        <v>162</v>
      </c>
      <c r="D21" s="249" t="s">
        <v>4</v>
      </c>
      <c r="E21" s="139" t="s">
        <v>317</v>
      </c>
      <c r="F21" s="140" t="s">
        <v>452</v>
      </c>
      <c r="G21" s="246"/>
      <c r="H21" s="246"/>
      <c r="I21" s="252" t="s">
        <v>431</v>
      </c>
    </row>
    <row r="22" spans="1:9" s="116" customFormat="1" ht="25.5" customHeight="1">
      <c r="A22" s="253" t="s">
        <v>89</v>
      </c>
      <c r="B22" s="253" t="s">
        <v>3</v>
      </c>
      <c r="C22" s="253" t="s">
        <v>162</v>
      </c>
      <c r="D22" s="250" t="s">
        <v>4</v>
      </c>
      <c r="E22" s="139" t="s">
        <v>512</v>
      </c>
      <c r="F22" s="140" t="s">
        <v>312</v>
      </c>
      <c r="G22" s="247"/>
      <c r="H22" s="247"/>
      <c r="I22" s="253" t="s">
        <v>431</v>
      </c>
    </row>
    <row r="23" spans="1:9" ht="29.25" customHeight="1">
      <c r="A23" s="197" t="s">
        <v>89</v>
      </c>
      <c r="B23" s="197" t="s">
        <v>3</v>
      </c>
      <c r="C23" s="197" t="s">
        <v>162</v>
      </c>
      <c r="D23" s="210" t="s">
        <v>392</v>
      </c>
      <c r="E23" s="158" t="s">
        <v>468</v>
      </c>
      <c r="F23" s="159" t="s">
        <v>358</v>
      </c>
      <c r="G23" s="222" t="s">
        <v>391</v>
      </c>
      <c r="H23" s="222">
        <v>117300</v>
      </c>
      <c r="I23" s="197" t="s">
        <v>431</v>
      </c>
    </row>
    <row r="24" spans="1:9" ht="27.75" customHeight="1">
      <c r="A24" s="198" t="s">
        <v>89</v>
      </c>
      <c r="B24" s="198" t="s">
        <v>3</v>
      </c>
      <c r="C24" s="198" t="s">
        <v>162</v>
      </c>
      <c r="D24" s="211" t="s">
        <v>392</v>
      </c>
      <c r="E24" s="139" t="s">
        <v>303</v>
      </c>
      <c r="F24" s="160" t="s">
        <v>453</v>
      </c>
      <c r="G24" s="223"/>
      <c r="H24" s="223"/>
      <c r="I24" s="198" t="s">
        <v>431</v>
      </c>
    </row>
    <row r="25" spans="1:9" ht="27.75" customHeight="1">
      <c r="A25" s="199" t="s">
        <v>89</v>
      </c>
      <c r="B25" s="199" t="s">
        <v>3</v>
      </c>
      <c r="C25" s="199" t="s">
        <v>162</v>
      </c>
      <c r="D25" s="212" t="s">
        <v>392</v>
      </c>
      <c r="E25" s="139" t="s">
        <v>511</v>
      </c>
      <c r="F25" s="160" t="s">
        <v>515</v>
      </c>
      <c r="G25" s="224"/>
      <c r="H25" s="224"/>
      <c r="I25" s="199" t="s">
        <v>431</v>
      </c>
    </row>
    <row r="26" spans="1:11" ht="35.25" customHeight="1">
      <c r="A26" s="146" t="s">
        <v>88</v>
      </c>
      <c r="B26" s="146" t="s">
        <v>273</v>
      </c>
      <c r="C26" s="146" t="s">
        <v>195</v>
      </c>
      <c r="D26" s="147" t="s">
        <v>127</v>
      </c>
      <c r="E26" s="120" t="s">
        <v>482</v>
      </c>
      <c r="F26" s="144" t="s">
        <v>484</v>
      </c>
      <c r="G26" s="148" t="s">
        <v>249</v>
      </c>
      <c r="H26" s="170">
        <v>86499.55</v>
      </c>
      <c r="I26" s="146" t="s">
        <v>431</v>
      </c>
      <c r="J26" s="118"/>
      <c r="K26" s="119"/>
    </row>
    <row r="27" spans="1:9" ht="31.5" customHeight="1">
      <c r="A27" s="161" t="s">
        <v>88</v>
      </c>
      <c r="B27" s="161" t="s">
        <v>273</v>
      </c>
      <c r="C27" s="161" t="s">
        <v>195</v>
      </c>
      <c r="D27" s="162" t="s">
        <v>129</v>
      </c>
      <c r="E27" s="134" t="s">
        <v>482</v>
      </c>
      <c r="F27" s="135" t="s">
        <v>484</v>
      </c>
      <c r="G27" s="162" t="s">
        <v>70</v>
      </c>
      <c r="H27" s="163">
        <v>1345.5</v>
      </c>
      <c r="I27" s="161" t="s">
        <v>431</v>
      </c>
    </row>
    <row r="28" spans="1:9" ht="30" customHeight="1">
      <c r="A28" s="200" t="s">
        <v>83</v>
      </c>
      <c r="B28" s="200" t="s">
        <v>34</v>
      </c>
      <c r="C28" s="200" t="s">
        <v>187</v>
      </c>
      <c r="D28" s="213" t="s">
        <v>357</v>
      </c>
      <c r="E28" s="109" t="s">
        <v>468</v>
      </c>
      <c r="F28" s="152" t="s">
        <v>358</v>
      </c>
      <c r="G28" s="230" t="s">
        <v>167</v>
      </c>
      <c r="H28" s="230">
        <v>375969.484</v>
      </c>
      <c r="I28" s="200" t="s">
        <v>431</v>
      </c>
    </row>
    <row r="29" spans="1:9" ht="45" customHeight="1">
      <c r="A29" s="201" t="s">
        <v>83</v>
      </c>
      <c r="B29" s="201" t="s">
        <v>34</v>
      </c>
      <c r="C29" s="201" t="s">
        <v>187</v>
      </c>
      <c r="D29" s="214" t="s">
        <v>357</v>
      </c>
      <c r="E29" s="117" t="s">
        <v>289</v>
      </c>
      <c r="F29" s="145" t="s">
        <v>454</v>
      </c>
      <c r="G29" s="231"/>
      <c r="H29" s="231"/>
      <c r="I29" s="201" t="s">
        <v>431</v>
      </c>
    </row>
    <row r="30" spans="1:9" ht="30" customHeight="1">
      <c r="A30" s="201" t="s">
        <v>83</v>
      </c>
      <c r="B30" s="201" t="s">
        <v>34</v>
      </c>
      <c r="C30" s="201" t="s">
        <v>187</v>
      </c>
      <c r="D30" s="214" t="s">
        <v>357</v>
      </c>
      <c r="E30" s="117" t="s">
        <v>490</v>
      </c>
      <c r="F30" s="145" t="s">
        <v>488</v>
      </c>
      <c r="G30" s="231"/>
      <c r="H30" s="231"/>
      <c r="I30" s="201" t="s">
        <v>431</v>
      </c>
    </row>
    <row r="31" spans="1:9" ht="30" customHeight="1">
      <c r="A31" s="202" t="s">
        <v>83</v>
      </c>
      <c r="B31" s="202" t="s">
        <v>34</v>
      </c>
      <c r="C31" s="202" t="s">
        <v>187</v>
      </c>
      <c r="D31" s="215" t="s">
        <v>357</v>
      </c>
      <c r="E31" s="117" t="s">
        <v>516</v>
      </c>
      <c r="F31" s="145" t="s">
        <v>517</v>
      </c>
      <c r="G31" s="232"/>
      <c r="H31" s="232"/>
      <c r="I31" s="202" t="s">
        <v>431</v>
      </c>
    </row>
    <row r="32" spans="1:9" ht="30" customHeight="1">
      <c r="A32" s="109" t="s">
        <v>86</v>
      </c>
      <c r="B32" s="109" t="s">
        <v>277</v>
      </c>
      <c r="C32" s="109" t="s">
        <v>211</v>
      </c>
      <c r="D32" s="144" t="s">
        <v>123</v>
      </c>
      <c r="E32" s="120" t="s">
        <v>298</v>
      </c>
      <c r="F32" s="152" t="s">
        <v>363</v>
      </c>
      <c r="G32" s="153" t="s">
        <v>469</v>
      </c>
      <c r="H32" s="112">
        <v>87777.545</v>
      </c>
      <c r="I32" s="109" t="s">
        <v>431</v>
      </c>
    </row>
    <row r="33" spans="1:9" ht="30" customHeight="1">
      <c r="A33" s="164" t="s">
        <v>91</v>
      </c>
      <c r="B33" s="164" t="s">
        <v>26</v>
      </c>
      <c r="C33" s="164" t="s">
        <v>66</v>
      </c>
      <c r="D33" s="165" t="s">
        <v>43</v>
      </c>
      <c r="E33" s="134" t="s">
        <v>470</v>
      </c>
      <c r="F33" s="159" t="s">
        <v>518</v>
      </c>
      <c r="G33" s="166" t="s">
        <v>346</v>
      </c>
      <c r="H33" s="167">
        <v>74671.56</v>
      </c>
      <c r="I33" s="164" t="s">
        <v>438</v>
      </c>
    </row>
    <row r="34" spans="1:12" ht="30" customHeight="1">
      <c r="A34" s="109" t="s">
        <v>92</v>
      </c>
      <c r="B34" s="109" t="s">
        <v>278</v>
      </c>
      <c r="C34" s="109" t="s">
        <v>206</v>
      </c>
      <c r="D34" s="144" t="s">
        <v>133</v>
      </c>
      <c r="E34" s="120" t="s">
        <v>302</v>
      </c>
      <c r="F34" s="152" t="s">
        <v>355</v>
      </c>
      <c r="G34" s="153" t="s">
        <v>40</v>
      </c>
      <c r="H34" s="112">
        <v>53146.624</v>
      </c>
      <c r="I34" s="109" t="s">
        <v>431</v>
      </c>
      <c r="J34" s="118"/>
      <c r="K34" s="119"/>
      <c r="L34" s="119"/>
    </row>
    <row r="35" spans="1:9" s="116" customFormat="1" ht="44.25" customHeight="1">
      <c r="A35" s="164" t="s">
        <v>83</v>
      </c>
      <c r="B35" s="164" t="s">
        <v>279</v>
      </c>
      <c r="C35" s="164" t="s">
        <v>185</v>
      </c>
      <c r="D35" s="165" t="s">
        <v>152</v>
      </c>
      <c r="E35" s="134" t="s">
        <v>482</v>
      </c>
      <c r="F35" s="135" t="s">
        <v>485</v>
      </c>
      <c r="G35" s="166" t="s">
        <v>151</v>
      </c>
      <c r="H35" s="167">
        <v>77165</v>
      </c>
      <c r="I35" s="164" t="s">
        <v>431</v>
      </c>
    </row>
    <row r="36" spans="1:9" ht="30" customHeight="1">
      <c r="A36" s="109" t="s">
        <v>84</v>
      </c>
      <c r="B36" s="109" t="s">
        <v>38</v>
      </c>
      <c r="C36" s="109" t="s">
        <v>212</v>
      </c>
      <c r="D36" s="144" t="s">
        <v>108</v>
      </c>
      <c r="E36" s="120" t="s">
        <v>303</v>
      </c>
      <c r="F36" s="152" t="s">
        <v>0</v>
      </c>
      <c r="G36" s="153" t="s">
        <v>243</v>
      </c>
      <c r="H36" s="112">
        <v>82642.236</v>
      </c>
      <c r="I36" s="109" t="s">
        <v>431</v>
      </c>
    </row>
    <row r="37" spans="1:9" ht="30" customHeight="1">
      <c r="A37" s="164" t="s">
        <v>90</v>
      </c>
      <c r="B37" s="164" t="s">
        <v>280</v>
      </c>
      <c r="C37" s="164" t="s">
        <v>188</v>
      </c>
      <c r="D37" s="165" t="s">
        <v>110</v>
      </c>
      <c r="E37" s="134" t="s">
        <v>287</v>
      </c>
      <c r="F37" s="135" t="s">
        <v>455</v>
      </c>
      <c r="G37" s="166" t="s">
        <v>265</v>
      </c>
      <c r="H37" s="167">
        <v>6902</v>
      </c>
      <c r="I37" s="164" t="s">
        <v>437</v>
      </c>
    </row>
    <row r="38" spans="1:9" s="113" customFormat="1" ht="39.75" customHeight="1">
      <c r="A38" s="197" t="s">
        <v>87</v>
      </c>
      <c r="B38" s="197" t="s">
        <v>1</v>
      </c>
      <c r="C38" s="197" t="s">
        <v>101</v>
      </c>
      <c r="D38" s="210" t="s">
        <v>376</v>
      </c>
      <c r="E38" s="158" t="s">
        <v>468</v>
      </c>
      <c r="F38" s="135" t="s">
        <v>358</v>
      </c>
      <c r="G38" s="242" t="s">
        <v>519</v>
      </c>
      <c r="H38" s="222">
        <v>58000</v>
      </c>
      <c r="I38" s="197" t="s">
        <v>438</v>
      </c>
    </row>
    <row r="39" spans="1:9" s="113" customFormat="1" ht="39.75" customHeight="1">
      <c r="A39" s="198" t="s">
        <v>87</v>
      </c>
      <c r="B39" s="198" t="s">
        <v>1</v>
      </c>
      <c r="C39" s="198" t="s">
        <v>101</v>
      </c>
      <c r="D39" s="211" t="s">
        <v>376</v>
      </c>
      <c r="E39" s="139" t="s">
        <v>395</v>
      </c>
      <c r="F39" s="160" t="s">
        <v>456</v>
      </c>
      <c r="G39" s="243"/>
      <c r="H39" s="223"/>
      <c r="I39" s="198" t="s">
        <v>438</v>
      </c>
    </row>
    <row r="40" spans="1:9" s="113" customFormat="1" ht="39.75" customHeight="1">
      <c r="A40" s="199" t="s">
        <v>87</v>
      </c>
      <c r="B40" s="199" t="s">
        <v>1</v>
      </c>
      <c r="C40" s="199" t="s">
        <v>101</v>
      </c>
      <c r="D40" s="212" t="s">
        <v>376</v>
      </c>
      <c r="E40" s="139" t="s">
        <v>387</v>
      </c>
      <c r="F40" s="160" t="s">
        <v>396</v>
      </c>
      <c r="G40" s="244"/>
      <c r="H40" s="224"/>
      <c r="I40" s="199" t="s">
        <v>438</v>
      </c>
    </row>
    <row r="41" spans="1:9" ht="30" customHeight="1">
      <c r="A41" s="154" t="s">
        <v>81</v>
      </c>
      <c r="B41" s="154" t="s">
        <v>28</v>
      </c>
      <c r="C41" s="154" t="s">
        <v>100</v>
      </c>
      <c r="D41" s="155" t="s">
        <v>204</v>
      </c>
      <c r="E41" s="142" t="s">
        <v>520</v>
      </c>
      <c r="F41" s="156" t="s">
        <v>199</v>
      </c>
      <c r="G41" s="156" t="s">
        <v>205</v>
      </c>
      <c r="H41" s="143">
        <v>27025.359</v>
      </c>
      <c r="I41" s="154" t="s">
        <v>435</v>
      </c>
    </row>
    <row r="42" spans="1:9" s="116" customFormat="1" ht="30" customHeight="1">
      <c r="A42" s="236" t="s">
        <v>90</v>
      </c>
      <c r="B42" s="236" t="s">
        <v>280</v>
      </c>
      <c r="C42" s="236" t="s">
        <v>181</v>
      </c>
      <c r="D42" s="239" t="s">
        <v>76</v>
      </c>
      <c r="E42" s="168" t="s">
        <v>471</v>
      </c>
      <c r="F42" s="159" t="s">
        <v>241</v>
      </c>
      <c r="G42" s="233" t="s">
        <v>141</v>
      </c>
      <c r="H42" s="233">
        <v>724763.04</v>
      </c>
      <c r="I42" s="236" t="s">
        <v>431</v>
      </c>
    </row>
    <row r="43" spans="1:9" ht="30" customHeight="1">
      <c r="A43" s="237" t="s">
        <v>90</v>
      </c>
      <c r="B43" s="237" t="s">
        <v>280</v>
      </c>
      <c r="C43" s="237" t="s">
        <v>181</v>
      </c>
      <c r="D43" s="240" t="s">
        <v>76</v>
      </c>
      <c r="E43" s="139" t="s">
        <v>287</v>
      </c>
      <c r="F43" s="160" t="s">
        <v>319</v>
      </c>
      <c r="G43" s="234"/>
      <c r="H43" s="234"/>
      <c r="I43" s="237" t="s">
        <v>431</v>
      </c>
    </row>
    <row r="44" spans="1:9" s="116" customFormat="1" ht="30" customHeight="1">
      <c r="A44" s="237" t="s">
        <v>90</v>
      </c>
      <c r="B44" s="237" t="s">
        <v>280</v>
      </c>
      <c r="C44" s="237" t="s">
        <v>181</v>
      </c>
      <c r="D44" s="240" t="s">
        <v>76</v>
      </c>
      <c r="E44" s="139" t="s">
        <v>320</v>
      </c>
      <c r="F44" s="160" t="s">
        <v>457</v>
      </c>
      <c r="G44" s="234"/>
      <c r="H44" s="234"/>
      <c r="I44" s="237" t="s">
        <v>431</v>
      </c>
    </row>
    <row r="45" spans="1:9" ht="30" customHeight="1">
      <c r="A45" s="237" t="s">
        <v>90</v>
      </c>
      <c r="B45" s="237" t="s">
        <v>280</v>
      </c>
      <c r="C45" s="237" t="s">
        <v>181</v>
      </c>
      <c r="D45" s="240" t="s">
        <v>76</v>
      </c>
      <c r="E45" s="139" t="s">
        <v>321</v>
      </c>
      <c r="F45" s="160" t="s">
        <v>458</v>
      </c>
      <c r="G45" s="234"/>
      <c r="H45" s="234"/>
      <c r="I45" s="237" t="s">
        <v>431</v>
      </c>
    </row>
    <row r="46" spans="1:9" ht="30" customHeight="1">
      <c r="A46" s="237" t="s">
        <v>90</v>
      </c>
      <c r="B46" s="237" t="s">
        <v>280</v>
      </c>
      <c r="C46" s="237" t="s">
        <v>181</v>
      </c>
      <c r="D46" s="240" t="s">
        <v>76</v>
      </c>
      <c r="E46" s="139" t="s">
        <v>521</v>
      </c>
      <c r="F46" s="160" t="s">
        <v>522</v>
      </c>
      <c r="G46" s="234"/>
      <c r="H46" s="234"/>
      <c r="I46" s="237" t="s">
        <v>431</v>
      </c>
    </row>
    <row r="47" spans="1:9" s="116" customFormat="1" ht="30" customHeight="1">
      <c r="A47" s="238" t="s">
        <v>90</v>
      </c>
      <c r="B47" s="238" t="s">
        <v>280</v>
      </c>
      <c r="C47" s="238" t="s">
        <v>181</v>
      </c>
      <c r="D47" s="241" t="s">
        <v>76</v>
      </c>
      <c r="E47" s="139" t="s">
        <v>322</v>
      </c>
      <c r="F47" s="160" t="s">
        <v>323</v>
      </c>
      <c r="G47" s="235"/>
      <c r="H47" s="235"/>
      <c r="I47" s="238" t="s">
        <v>431</v>
      </c>
    </row>
    <row r="48" spans="1:9" ht="30" customHeight="1">
      <c r="A48" s="194" t="s">
        <v>90</v>
      </c>
      <c r="B48" s="194" t="s">
        <v>280</v>
      </c>
      <c r="C48" s="194" t="s">
        <v>181</v>
      </c>
      <c r="D48" s="207" t="s">
        <v>77</v>
      </c>
      <c r="E48" s="142" t="s">
        <v>471</v>
      </c>
      <c r="F48" s="144" t="s">
        <v>358</v>
      </c>
      <c r="G48" s="219" t="s">
        <v>142</v>
      </c>
      <c r="H48" s="175">
        <v>94830.92</v>
      </c>
      <c r="I48" s="194" t="s">
        <v>431</v>
      </c>
    </row>
    <row r="49" spans="1:9" s="116" customFormat="1" ht="30" customHeight="1">
      <c r="A49" s="195" t="s">
        <v>90</v>
      </c>
      <c r="B49" s="195" t="s">
        <v>280</v>
      </c>
      <c r="C49" s="195" t="s">
        <v>181</v>
      </c>
      <c r="D49" s="208" t="s">
        <v>77</v>
      </c>
      <c r="E49" s="117" t="s">
        <v>287</v>
      </c>
      <c r="F49" s="145" t="s">
        <v>319</v>
      </c>
      <c r="G49" s="220"/>
      <c r="H49" s="176"/>
      <c r="I49" s="195" t="s">
        <v>431</v>
      </c>
    </row>
    <row r="50" spans="1:9" s="116" customFormat="1" ht="30" customHeight="1">
      <c r="A50" s="195" t="s">
        <v>90</v>
      </c>
      <c r="B50" s="195" t="s">
        <v>280</v>
      </c>
      <c r="C50" s="195" t="s">
        <v>181</v>
      </c>
      <c r="D50" s="208" t="s">
        <v>77</v>
      </c>
      <c r="E50" s="117" t="s">
        <v>320</v>
      </c>
      <c r="F50" s="145" t="s">
        <v>496</v>
      </c>
      <c r="G50" s="220"/>
      <c r="H50" s="176"/>
      <c r="I50" s="195" t="s">
        <v>431</v>
      </c>
    </row>
    <row r="51" spans="1:9" s="116" customFormat="1" ht="30" customHeight="1">
      <c r="A51" s="195" t="s">
        <v>90</v>
      </c>
      <c r="B51" s="195" t="s">
        <v>280</v>
      </c>
      <c r="C51" s="195" t="s">
        <v>181</v>
      </c>
      <c r="D51" s="208" t="s">
        <v>77</v>
      </c>
      <c r="E51" s="117" t="s">
        <v>321</v>
      </c>
      <c r="F51" s="145" t="s">
        <v>458</v>
      </c>
      <c r="G51" s="220"/>
      <c r="H51" s="176"/>
      <c r="I51" s="195" t="s">
        <v>431</v>
      </c>
    </row>
    <row r="52" spans="1:9" ht="30" customHeight="1">
      <c r="A52" s="195" t="s">
        <v>90</v>
      </c>
      <c r="B52" s="195" t="s">
        <v>280</v>
      </c>
      <c r="C52" s="195" t="s">
        <v>181</v>
      </c>
      <c r="D52" s="208" t="s">
        <v>77</v>
      </c>
      <c r="E52" s="117" t="s">
        <v>521</v>
      </c>
      <c r="F52" s="145" t="s">
        <v>522</v>
      </c>
      <c r="G52" s="220"/>
      <c r="H52" s="176"/>
      <c r="I52" s="195" t="s">
        <v>431</v>
      </c>
    </row>
    <row r="53" spans="1:9" ht="30" customHeight="1">
      <c r="A53" s="196" t="s">
        <v>90</v>
      </c>
      <c r="B53" s="196" t="s">
        <v>280</v>
      </c>
      <c r="C53" s="196" t="s">
        <v>181</v>
      </c>
      <c r="D53" s="209" t="s">
        <v>77</v>
      </c>
      <c r="E53" s="117" t="s">
        <v>322</v>
      </c>
      <c r="F53" s="145" t="s">
        <v>323</v>
      </c>
      <c r="G53" s="221"/>
      <c r="H53" s="177"/>
      <c r="I53" s="196" t="s">
        <v>431</v>
      </c>
    </row>
    <row r="54" spans="1:9" ht="30" customHeight="1">
      <c r="A54" s="206" t="s">
        <v>85</v>
      </c>
      <c r="B54" s="206" t="s">
        <v>37</v>
      </c>
      <c r="C54" s="206" t="s">
        <v>115</v>
      </c>
      <c r="D54" s="225" t="s">
        <v>36</v>
      </c>
      <c r="E54" s="168" t="s">
        <v>468</v>
      </c>
      <c r="F54" s="159" t="s">
        <v>358</v>
      </c>
      <c r="G54" s="226" t="s">
        <v>472</v>
      </c>
      <c r="H54" s="182">
        <v>280600</v>
      </c>
      <c r="I54" s="206" t="s">
        <v>431</v>
      </c>
    </row>
    <row r="55" spans="1:9" s="116" customFormat="1" ht="30" customHeight="1">
      <c r="A55" s="198" t="s">
        <v>85</v>
      </c>
      <c r="B55" s="198" t="s">
        <v>37</v>
      </c>
      <c r="C55" s="198" t="s">
        <v>115</v>
      </c>
      <c r="D55" s="211" t="s">
        <v>36</v>
      </c>
      <c r="E55" s="139" t="s">
        <v>325</v>
      </c>
      <c r="F55" s="160" t="s">
        <v>327</v>
      </c>
      <c r="G55" s="223"/>
      <c r="H55" s="183"/>
      <c r="I55" s="198" t="s">
        <v>431</v>
      </c>
    </row>
    <row r="56" spans="1:9" ht="30" customHeight="1">
      <c r="A56" s="199" t="s">
        <v>85</v>
      </c>
      <c r="B56" s="199" t="s">
        <v>37</v>
      </c>
      <c r="C56" s="199" t="s">
        <v>115</v>
      </c>
      <c r="D56" s="212" t="s">
        <v>36</v>
      </c>
      <c r="E56" s="139" t="s">
        <v>326</v>
      </c>
      <c r="F56" s="160" t="s">
        <v>328</v>
      </c>
      <c r="G56" s="224"/>
      <c r="H56" s="184"/>
      <c r="I56" s="199" t="s">
        <v>431</v>
      </c>
    </row>
    <row r="57" spans="1:9" s="116" customFormat="1" ht="37.5" customHeight="1">
      <c r="A57" s="203" t="s">
        <v>83</v>
      </c>
      <c r="B57" s="203" t="s">
        <v>279</v>
      </c>
      <c r="C57" s="203" t="s">
        <v>185</v>
      </c>
      <c r="D57" s="216" t="s">
        <v>78</v>
      </c>
      <c r="E57" s="142" t="s">
        <v>481</v>
      </c>
      <c r="F57" s="144" t="s">
        <v>358</v>
      </c>
      <c r="G57" s="227" t="s">
        <v>389</v>
      </c>
      <c r="H57" s="185">
        <v>1555259.9475</v>
      </c>
      <c r="I57" s="203" t="s">
        <v>431</v>
      </c>
    </row>
    <row r="58" spans="1:9" s="116" customFormat="1" ht="30" customHeight="1">
      <c r="A58" s="204" t="s">
        <v>83</v>
      </c>
      <c r="B58" s="204" t="s">
        <v>279</v>
      </c>
      <c r="C58" s="204" t="s">
        <v>185</v>
      </c>
      <c r="D58" s="217" t="s">
        <v>78</v>
      </c>
      <c r="E58" s="117" t="s">
        <v>287</v>
      </c>
      <c r="F58" s="145" t="s">
        <v>459</v>
      </c>
      <c r="G58" s="228"/>
      <c r="H58" s="186"/>
      <c r="I58" s="204" t="s">
        <v>431</v>
      </c>
    </row>
    <row r="59" spans="1:9" ht="30" customHeight="1">
      <c r="A59" s="204" t="s">
        <v>83</v>
      </c>
      <c r="B59" s="204" t="s">
        <v>279</v>
      </c>
      <c r="C59" s="204" t="s">
        <v>185</v>
      </c>
      <c r="D59" s="217" t="s">
        <v>78</v>
      </c>
      <c r="E59" s="117" t="s">
        <v>516</v>
      </c>
      <c r="F59" s="145" t="s">
        <v>523</v>
      </c>
      <c r="G59" s="228"/>
      <c r="H59" s="186"/>
      <c r="I59" s="204" t="s">
        <v>431</v>
      </c>
    </row>
    <row r="60" spans="1:9" ht="30" customHeight="1">
      <c r="A60" s="204" t="s">
        <v>83</v>
      </c>
      <c r="B60" s="204" t="s">
        <v>279</v>
      </c>
      <c r="C60" s="204" t="s">
        <v>185</v>
      </c>
      <c r="D60" s="217" t="s">
        <v>78</v>
      </c>
      <c r="E60" s="117" t="s">
        <v>288</v>
      </c>
      <c r="F60" s="145" t="s">
        <v>460</v>
      </c>
      <c r="G60" s="228"/>
      <c r="H60" s="186"/>
      <c r="I60" s="204" t="s">
        <v>431</v>
      </c>
    </row>
    <row r="61" spans="1:9" s="116" customFormat="1" ht="30" customHeight="1">
      <c r="A61" s="204" t="s">
        <v>83</v>
      </c>
      <c r="B61" s="204" t="s">
        <v>279</v>
      </c>
      <c r="C61" s="204" t="s">
        <v>185</v>
      </c>
      <c r="D61" s="217" t="s">
        <v>78</v>
      </c>
      <c r="E61" s="117" t="s">
        <v>236</v>
      </c>
      <c r="F61" s="145" t="s">
        <v>461</v>
      </c>
      <c r="G61" s="228"/>
      <c r="H61" s="186"/>
      <c r="I61" s="204" t="s">
        <v>431</v>
      </c>
    </row>
    <row r="62" spans="1:9" s="116" customFormat="1" ht="30" customHeight="1">
      <c r="A62" s="205" t="s">
        <v>83</v>
      </c>
      <c r="B62" s="205" t="s">
        <v>279</v>
      </c>
      <c r="C62" s="205" t="s">
        <v>185</v>
      </c>
      <c r="D62" s="218" t="s">
        <v>78</v>
      </c>
      <c r="E62" s="117" t="s">
        <v>322</v>
      </c>
      <c r="F62" s="145" t="s">
        <v>462</v>
      </c>
      <c r="G62" s="229"/>
      <c r="H62" s="187"/>
      <c r="I62" s="205" t="s">
        <v>431</v>
      </c>
    </row>
    <row r="63" spans="1:9" ht="30" customHeight="1">
      <c r="A63" s="161" t="s">
        <v>83</v>
      </c>
      <c r="B63" s="161" t="s">
        <v>282</v>
      </c>
      <c r="C63" s="161" t="s">
        <v>198</v>
      </c>
      <c r="D63" s="135" t="s">
        <v>130</v>
      </c>
      <c r="E63" s="168" t="s">
        <v>524</v>
      </c>
      <c r="F63" s="169" t="s">
        <v>525</v>
      </c>
      <c r="G63" s="162" t="s">
        <v>386</v>
      </c>
      <c r="H63" s="137">
        <v>111386</v>
      </c>
      <c r="I63" s="161" t="s">
        <v>431</v>
      </c>
    </row>
    <row r="64" spans="1:9" s="121" customFormat="1" ht="47.25" customHeight="1">
      <c r="A64" s="150" t="s">
        <v>85</v>
      </c>
      <c r="B64" s="150" t="s">
        <v>283</v>
      </c>
      <c r="C64" s="150" t="s">
        <v>210</v>
      </c>
      <c r="D64" s="152" t="s">
        <v>135</v>
      </c>
      <c r="E64" s="120" t="s">
        <v>297</v>
      </c>
      <c r="F64" s="152" t="s">
        <v>362</v>
      </c>
      <c r="G64" s="151" t="s">
        <v>365</v>
      </c>
      <c r="H64" s="112">
        <v>910.0355</v>
      </c>
      <c r="I64" s="150" t="s">
        <v>432</v>
      </c>
    </row>
    <row r="65" spans="1:9" s="116" customFormat="1" ht="30" customHeight="1">
      <c r="A65" s="203" t="s">
        <v>84</v>
      </c>
      <c r="B65" s="203" t="s">
        <v>38</v>
      </c>
      <c r="C65" s="203" t="s">
        <v>113</v>
      </c>
      <c r="D65" s="216" t="s">
        <v>39</v>
      </c>
      <c r="E65" s="142" t="s">
        <v>480</v>
      </c>
      <c r="F65" s="144" t="s">
        <v>358</v>
      </c>
      <c r="G65" s="227" t="s">
        <v>245</v>
      </c>
      <c r="H65" s="188">
        <v>280356</v>
      </c>
      <c r="I65" s="203" t="s">
        <v>431</v>
      </c>
    </row>
    <row r="66" spans="1:9" s="116" customFormat="1" ht="30" customHeight="1">
      <c r="A66" s="204" t="s">
        <v>84</v>
      </c>
      <c r="B66" s="204" t="s">
        <v>38</v>
      </c>
      <c r="C66" s="204" t="s">
        <v>113</v>
      </c>
      <c r="D66" s="217" t="s">
        <v>39</v>
      </c>
      <c r="E66" s="117" t="s">
        <v>521</v>
      </c>
      <c r="F66" s="145" t="s">
        <v>528</v>
      </c>
      <c r="G66" s="228"/>
      <c r="H66" s="189"/>
      <c r="I66" s="204" t="s">
        <v>431</v>
      </c>
    </row>
    <row r="67" spans="1:9" ht="30" customHeight="1">
      <c r="A67" s="205" t="s">
        <v>84</v>
      </c>
      <c r="B67" s="205" t="s">
        <v>38</v>
      </c>
      <c r="C67" s="205" t="s">
        <v>113</v>
      </c>
      <c r="D67" s="218" t="s">
        <v>39</v>
      </c>
      <c r="E67" s="117" t="s">
        <v>526</v>
      </c>
      <c r="F67" s="145" t="s">
        <v>527</v>
      </c>
      <c r="G67" s="229"/>
      <c r="H67" s="190"/>
      <c r="I67" s="205" t="s">
        <v>431</v>
      </c>
    </row>
    <row r="68" spans="1:9" ht="49.5" customHeight="1">
      <c r="A68" s="161" t="s">
        <v>88</v>
      </c>
      <c r="B68" s="161" t="s">
        <v>273</v>
      </c>
      <c r="C68" s="161" t="s">
        <v>195</v>
      </c>
      <c r="D68" s="135" t="s">
        <v>132</v>
      </c>
      <c r="E68" s="134" t="s">
        <v>297</v>
      </c>
      <c r="F68" s="162" t="s">
        <v>463</v>
      </c>
      <c r="G68" s="162" t="s">
        <v>140</v>
      </c>
      <c r="H68" s="137">
        <v>51642.6</v>
      </c>
      <c r="I68" s="161" t="s">
        <v>431</v>
      </c>
    </row>
    <row r="69" spans="1:9" ht="30" customHeight="1">
      <c r="A69" s="150" t="s">
        <v>94</v>
      </c>
      <c r="B69" s="150" t="s">
        <v>284</v>
      </c>
      <c r="C69" s="150" t="s">
        <v>208</v>
      </c>
      <c r="D69" s="152" t="s">
        <v>120</v>
      </c>
      <c r="E69" s="142" t="s">
        <v>516</v>
      </c>
      <c r="F69" s="144" t="s">
        <v>539</v>
      </c>
      <c r="G69" s="151" t="s">
        <v>244</v>
      </c>
      <c r="H69" s="172">
        <v>163150</v>
      </c>
      <c r="I69" s="150" t="s">
        <v>431</v>
      </c>
    </row>
    <row r="70" spans="1:9" ht="37.5" customHeight="1">
      <c r="A70" s="161" t="s">
        <v>95</v>
      </c>
      <c r="B70" s="161" t="s">
        <v>174</v>
      </c>
      <c r="C70" s="161" t="s">
        <v>172</v>
      </c>
      <c r="D70" s="135" t="s">
        <v>173</v>
      </c>
      <c r="E70" s="168" t="s">
        <v>524</v>
      </c>
      <c r="F70" s="162" t="s">
        <v>529</v>
      </c>
      <c r="G70" s="162" t="s">
        <v>171</v>
      </c>
      <c r="H70" s="137">
        <v>62636.0426859504</v>
      </c>
      <c r="I70" s="161" t="s">
        <v>439</v>
      </c>
    </row>
    <row r="71" spans="1:9" ht="30" customHeight="1">
      <c r="A71" s="150" t="s">
        <v>268</v>
      </c>
      <c r="B71" s="150" t="s">
        <v>119</v>
      </c>
      <c r="C71" s="150" t="s">
        <v>196</v>
      </c>
      <c r="D71" s="152" t="s">
        <v>116</v>
      </c>
      <c r="E71" s="142" t="s">
        <v>530</v>
      </c>
      <c r="F71" s="144" t="s">
        <v>531</v>
      </c>
      <c r="G71" s="151" t="s">
        <v>424</v>
      </c>
      <c r="H71" s="172">
        <v>64225.84</v>
      </c>
      <c r="I71" s="150" t="s">
        <v>440</v>
      </c>
    </row>
    <row r="72" spans="1:9" ht="30" customHeight="1">
      <c r="A72" s="150" t="s">
        <v>80</v>
      </c>
      <c r="B72" s="150" t="s">
        <v>7</v>
      </c>
      <c r="C72" s="150" t="s">
        <v>9</v>
      </c>
      <c r="D72" s="152" t="s">
        <v>8</v>
      </c>
      <c r="E72" s="142" t="s">
        <v>532</v>
      </c>
      <c r="F72" s="144" t="s">
        <v>533</v>
      </c>
      <c r="G72" s="153" t="s">
        <v>505</v>
      </c>
      <c r="H72" s="112">
        <v>40664</v>
      </c>
      <c r="I72" s="150" t="s">
        <v>431</v>
      </c>
    </row>
    <row r="73" spans="1:9" ht="30" customHeight="1">
      <c r="A73" s="161" t="s">
        <v>80</v>
      </c>
      <c r="B73" s="161" t="s">
        <v>7</v>
      </c>
      <c r="C73" s="161" t="s">
        <v>9</v>
      </c>
      <c r="D73" s="135" t="s">
        <v>8</v>
      </c>
      <c r="E73" s="168" t="s">
        <v>532</v>
      </c>
      <c r="F73" s="169" t="s">
        <v>533</v>
      </c>
      <c r="G73" s="169" t="s">
        <v>506</v>
      </c>
      <c r="H73" s="137">
        <v>3563</v>
      </c>
      <c r="I73" s="161" t="s">
        <v>431</v>
      </c>
    </row>
    <row r="74" spans="1:9" ht="30" customHeight="1">
      <c r="A74" s="150" t="s">
        <v>83</v>
      </c>
      <c r="B74" s="150" t="s">
        <v>34</v>
      </c>
      <c r="C74" s="150" t="s">
        <v>75</v>
      </c>
      <c r="D74" s="152" t="s">
        <v>203</v>
      </c>
      <c r="E74" s="120" t="s">
        <v>200</v>
      </c>
      <c r="F74" s="152" t="s">
        <v>201</v>
      </c>
      <c r="G74" s="151" t="s">
        <v>202</v>
      </c>
      <c r="H74" s="173">
        <v>103700</v>
      </c>
      <c r="I74" s="150" t="s">
        <v>431</v>
      </c>
    </row>
    <row r="75" spans="1:9" ht="30" customHeight="1">
      <c r="A75" s="161" t="s">
        <v>81</v>
      </c>
      <c r="B75" s="161" t="s">
        <v>28</v>
      </c>
      <c r="C75" s="161" t="s">
        <v>186</v>
      </c>
      <c r="D75" s="135" t="s">
        <v>351</v>
      </c>
      <c r="E75" s="134" t="s">
        <v>301</v>
      </c>
      <c r="F75" s="162" t="s">
        <v>252</v>
      </c>
      <c r="G75" s="162" t="s">
        <v>350</v>
      </c>
      <c r="H75" s="174">
        <v>588508.68</v>
      </c>
      <c r="I75" s="161" t="s">
        <v>431</v>
      </c>
    </row>
    <row r="76" spans="1:9" ht="35.25" customHeight="1">
      <c r="A76" s="150" t="s">
        <v>85</v>
      </c>
      <c r="B76" s="150" t="s">
        <v>37</v>
      </c>
      <c r="C76" s="150" t="s">
        <v>115</v>
      </c>
      <c r="D76" s="152" t="s">
        <v>415</v>
      </c>
      <c r="E76" s="120" t="s">
        <v>490</v>
      </c>
      <c r="F76" s="152" t="s">
        <v>495</v>
      </c>
      <c r="G76" s="151" t="s">
        <v>413</v>
      </c>
      <c r="H76" s="112">
        <v>164260.8</v>
      </c>
      <c r="I76" s="150" t="s">
        <v>431</v>
      </c>
    </row>
    <row r="77" spans="1:9" s="113" customFormat="1" ht="44.25" customHeight="1">
      <c r="A77" s="161" t="s">
        <v>96</v>
      </c>
      <c r="B77" s="161" t="s">
        <v>272</v>
      </c>
      <c r="C77" s="161" t="s">
        <v>331</v>
      </c>
      <c r="D77" s="135" t="s">
        <v>332</v>
      </c>
      <c r="E77" s="134" t="s">
        <v>299</v>
      </c>
      <c r="F77" s="162" t="s">
        <v>12</v>
      </c>
      <c r="G77" s="162" t="s">
        <v>13</v>
      </c>
      <c r="H77" s="137">
        <v>11847.2405</v>
      </c>
      <c r="I77" s="161" t="s">
        <v>441</v>
      </c>
    </row>
    <row r="78" spans="1:9" ht="30" customHeight="1">
      <c r="A78" s="150" t="s">
        <v>88</v>
      </c>
      <c r="B78" s="150" t="s">
        <v>274</v>
      </c>
      <c r="C78" s="150" t="s">
        <v>189</v>
      </c>
      <c r="D78" s="152" t="s">
        <v>148</v>
      </c>
      <c r="E78" s="142" t="s">
        <v>536</v>
      </c>
      <c r="F78" s="144" t="s">
        <v>535</v>
      </c>
      <c r="G78" s="151" t="s">
        <v>147</v>
      </c>
      <c r="H78" s="112">
        <v>1540.2085</v>
      </c>
      <c r="I78" s="150" t="s">
        <v>430</v>
      </c>
    </row>
    <row r="79" spans="1:9" s="116" customFormat="1" ht="30" customHeight="1">
      <c r="A79" s="194" t="s">
        <v>85</v>
      </c>
      <c r="B79" s="194" t="s">
        <v>37</v>
      </c>
      <c r="C79" s="194" t="s">
        <v>184</v>
      </c>
      <c r="D79" s="207" t="s">
        <v>139</v>
      </c>
      <c r="E79" s="141" t="s">
        <v>479</v>
      </c>
      <c r="F79" s="152" t="s">
        <v>358</v>
      </c>
      <c r="G79" s="219" t="s">
        <v>507</v>
      </c>
      <c r="H79" s="191">
        <v>1637279.04</v>
      </c>
      <c r="I79" s="194" t="s">
        <v>431</v>
      </c>
    </row>
    <row r="80" spans="1:9" s="116" customFormat="1" ht="30" customHeight="1">
      <c r="A80" s="195" t="s">
        <v>85</v>
      </c>
      <c r="B80" s="195" t="s">
        <v>37</v>
      </c>
      <c r="C80" s="195" t="s">
        <v>184</v>
      </c>
      <c r="D80" s="208" t="s">
        <v>139</v>
      </c>
      <c r="E80" s="117" t="s">
        <v>289</v>
      </c>
      <c r="F80" s="157" t="s">
        <v>136</v>
      </c>
      <c r="G80" s="220"/>
      <c r="H80" s="192"/>
      <c r="I80" s="195" t="s">
        <v>431</v>
      </c>
    </row>
    <row r="81" spans="1:9" ht="30" customHeight="1">
      <c r="A81" s="195" t="s">
        <v>85</v>
      </c>
      <c r="B81" s="195" t="s">
        <v>37</v>
      </c>
      <c r="C81" s="195" t="s">
        <v>184</v>
      </c>
      <c r="D81" s="208" t="s">
        <v>139</v>
      </c>
      <c r="E81" s="117" t="s">
        <v>490</v>
      </c>
      <c r="F81" s="157" t="s">
        <v>489</v>
      </c>
      <c r="G81" s="220"/>
      <c r="H81" s="192"/>
      <c r="I81" s="195" t="s">
        <v>431</v>
      </c>
    </row>
    <row r="82" spans="1:9" s="116" customFormat="1" ht="30" customHeight="1">
      <c r="A82" s="196" t="s">
        <v>85</v>
      </c>
      <c r="B82" s="196" t="s">
        <v>37</v>
      </c>
      <c r="C82" s="196" t="s">
        <v>184</v>
      </c>
      <c r="D82" s="209" t="s">
        <v>139</v>
      </c>
      <c r="E82" s="117" t="s">
        <v>492</v>
      </c>
      <c r="F82" s="157" t="s">
        <v>491</v>
      </c>
      <c r="G82" s="221"/>
      <c r="H82" s="193"/>
      <c r="I82" s="196" t="s">
        <v>431</v>
      </c>
    </row>
    <row r="83" spans="1:9" ht="30" customHeight="1">
      <c r="A83" s="161" t="s">
        <v>97</v>
      </c>
      <c r="B83" s="161" t="s">
        <v>46</v>
      </c>
      <c r="C83" s="161" t="s">
        <v>197</v>
      </c>
      <c r="D83" s="135" t="s">
        <v>242</v>
      </c>
      <c r="E83" s="168" t="s">
        <v>532</v>
      </c>
      <c r="F83" s="169" t="s">
        <v>534</v>
      </c>
      <c r="G83" s="162" t="s">
        <v>473</v>
      </c>
      <c r="H83" s="137">
        <v>28348.809</v>
      </c>
      <c r="I83" s="161" t="s">
        <v>431</v>
      </c>
    </row>
    <row r="84" spans="1:9" ht="33" customHeight="1">
      <c r="A84" s="150" t="s">
        <v>81</v>
      </c>
      <c r="B84" s="150" t="s">
        <v>28</v>
      </c>
      <c r="C84" s="150" t="s">
        <v>186</v>
      </c>
      <c r="D84" s="152" t="s">
        <v>144</v>
      </c>
      <c r="E84" s="120" t="s">
        <v>294</v>
      </c>
      <c r="F84" s="152" t="s">
        <v>128</v>
      </c>
      <c r="G84" s="151" t="s">
        <v>428</v>
      </c>
      <c r="H84" s="112">
        <v>341700</v>
      </c>
      <c r="I84" s="150" t="s">
        <v>431</v>
      </c>
    </row>
    <row r="85" spans="1:9" ht="30" customHeight="1">
      <c r="A85" s="161" t="s">
        <v>92</v>
      </c>
      <c r="B85" s="161" t="s">
        <v>278</v>
      </c>
      <c r="C85" s="161" t="s">
        <v>207</v>
      </c>
      <c r="D85" s="135" t="s">
        <v>114</v>
      </c>
      <c r="E85" s="134" t="s">
        <v>299</v>
      </c>
      <c r="F85" s="162" t="s">
        <v>464</v>
      </c>
      <c r="G85" s="162" t="s">
        <v>143</v>
      </c>
      <c r="H85" s="137">
        <v>25925</v>
      </c>
      <c r="I85" s="161" t="s">
        <v>442</v>
      </c>
    </row>
    <row r="86" spans="1:9" ht="30" customHeight="1">
      <c r="A86" s="200" t="s">
        <v>83</v>
      </c>
      <c r="B86" s="200" t="s">
        <v>34</v>
      </c>
      <c r="C86" s="200" t="s">
        <v>187</v>
      </c>
      <c r="D86" s="213" t="s">
        <v>360</v>
      </c>
      <c r="E86" s="142" t="s">
        <v>478</v>
      </c>
      <c r="F86" s="152" t="s">
        <v>358</v>
      </c>
      <c r="G86" s="230" t="s">
        <v>359</v>
      </c>
      <c r="H86" s="175">
        <v>264731.004</v>
      </c>
      <c r="I86" s="200" t="s">
        <v>431</v>
      </c>
    </row>
    <row r="87" spans="1:9" ht="35.25" customHeight="1">
      <c r="A87" s="201" t="s">
        <v>83</v>
      </c>
      <c r="B87" s="201" t="s">
        <v>34</v>
      </c>
      <c r="C87" s="201" t="s">
        <v>187</v>
      </c>
      <c r="D87" s="214" t="s">
        <v>360</v>
      </c>
      <c r="E87" s="117" t="s">
        <v>289</v>
      </c>
      <c r="F87" s="145" t="s">
        <v>454</v>
      </c>
      <c r="G87" s="231"/>
      <c r="H87" s="176"/>
      <c r="I87" s="201" t="s">
        <v>431</v>
      </c>
    </row>
    <row r="88" spans="1:9" ht="30" customHeight="1">
      <c r="A88" s="201" t="s">
        <v>83</v>
      </c>
      <c r="B88" s="201" t="s">
        <v>34</v>
      </c>
      <c r="C88" s="201" t="s">
        <v>187</v>
      </c>
      <c r="D88" s="214" t="s">
        <v>360</v>
      </c>
      <c r="E88" s="117" t="s">
        <v>490</v>
      </c>
      <c r="F88" s="145" t="s">
        <v>488</v>
      </c>
      <c r="G88" s="231"/>
      <c r="H88" s="176"/>
      <c r="I88" s="201" t="s">
        <v>431</v>
      </c>
    </row>
    <row r="89" spans="1:9" ht="30" customHeight="1">
      <c r="A89" s="202" t="s">
        <v>83</v>
      </c>
      <c r="B89" s="202" t="s">
        <v>34</v>
      </c>
      <c r="C89" s="202" t="s">
        <v>187</v>
      </c>
      <c r="D89" s="215" t="s">
        <v>360</v>
      </c>
      <c r="E89" s="117" t="s">
        <v>516</v>
      </c>
      <c r="F89" s="145" t="s">
        <v>540</v>
      </c>
      <c r="G89" s="232"/>
      <c r="H89" s="177"/>
      <c r="I89" s="202" t="s">
        <v>431</v>
      </c>
    </row>
    <row r="90" spans="1:9" ht="36" customHeight="1">
      <c r="A90" s="161" t="s">
        <v>84</v>
      </c>
      <c r="B90" s="161" t="s">
        <v>38</v>
      </c>
      <c r="C90" s="161" t="s">
        <v>212</v>
      </c>
      <c r="D90" s="135" t="s">
        <v>178</v>
      </c>
      <c r="E90" s="134" t="s">
        <v>303</v>
      </c>
      <c r="F90" s="162" t="s">
        <v>0</v>
      </c>
      <c r="G90" s="162" t="s">
        <v>390</v>
      </c>
      <c r="H90" s="137">
        <v>35763.75</v>
      </c>
      <c r="I90" s="161" t="s">
        <v>443</v>
      </c>
    </row>
    <row r="91" spans="1:9" ht="30" customHeight="1">
      <c r="A91" s="150" t="s">
        <v>83</v>
      </c>
      <c r="B91" s="150" t="s">
        <v>279</v>
      </c>
      <c r="C91" s="150" t="s">
        <v>194</v>
      </c>
      <c r="D91" s="152" t="s">
        <v>99</v>
      </c>
      <c r="E91" s="120" t="s">
        <v>482</v>
      </c>
      <c r="F91" s="152" t="s">
        <v>485</v>
      </c>
      <c r="G91" s="151" t="s">
        <v>69</v>
      </c>
      <c r="H91" s="112">
        <v>5588.75</v>
      </c>
      <c r="I91" s="150" t="s">
        <v>430</v>
      </c>
    </row>
    <row r="92" spans="1:9" ht="30" customHeight="1">
      <c r="A92" s="161" t="s">
        <v>89</v>
      </c>
      <c r="B92" s="161" t="s">
        <v>3</v>
      </c>
      <c r="C92" s="161" t="s">
        <v>235</v>
      </c>
      <c r="D92" s="135" t="s">
        <v>234</v>
      </c>
      <c r="E92" s="134" t="s">
        <v>233</v>
      </c>
      <c r="F92" s="162" t="s">
        <v>465</v>
      </c>
      <c r="G92" s="162" t="s">
        <v>397</v>
      </c>
      <c r="H92" s="137">
        <v>2145.2</v>
      </c>
      <c r="I92" s="161" t="s">
        <v>444</v>
      </c>
    </row>
    <row r="93" spans="1:9" ht="30" customHeight="1">
      <c r="A93" s="161" t="s">
        <v>93</v>
      </c>
      <c r="B93" s="161" t="s">
        <v>281</v>
      </c>
      <c r="C93" s="161" t="s">
        <v>192</v>
      </c>
      <c r="D93" s="135" t="s">
        <v>112</v>
      </c>
      <c r="E93" s="134" t="s">
        <v>296</v>
      </c>
      <c r="F93" s="162" t="s">
        <v>466</v>
      </c>
      <c r="G93" s="162" t="s">
        <v>266</v>
      </c>
      <c r="H93" s="137">
        <v>15113.4165</v>
      </c>
      <c r="I93" s="161" t="s">
        <v>438</v>
      </c>
    </row>
    <row r="94" spans="1:9" ht="30" customHeight="1">
      <c r="A94" s="150" t="s">
        <v>93</v>
      </c>
      <c r="B94" s="150" t="s">
        <v>281</v>
      </c>
      <c r="C94" s="150" t="s">
        <v>192</v>
      </c>
      <c r="D94" s="152" t="s">
        <v>112</v>
      </c>
      <c r="E94" s="120" t="s">
        <v>296</v>
      </c>
      <c r="F94" s="152" t="s">
        <v>466</v>
      </c>
      <c r="G94" s="151" t="s">
        <v>266</v>
      </c>
      <c r="H94" s="112">
        <v>16566.67</v>
      </c>
      <c r="I94" s="150" t="s">
        <v>438</v>
      </c>
    </row>
    <row r="95" spans="1:9" s="116" customFormat="1" ht="30" customHeight="1">
      <c r="A95" s="194" t="s">
        <v>84</v>
      </c>
      <c r="B95" s="194" t="s">
        <v>38</v>
      </c>
      <c r="C95" s="194" t="s">
        <v>183</v>
      </c>
      <c r="D95" s="207" t="s">
        <v>102</v>
      </c>
      <c r="E95" s="142" t="s">
        <v>476</v>
      </c>
      <c r="F95" s="152" t="s">
        <v>358</v>
      </c>
      <c r="G95" s="219" t="s">
        <v>153</v>
      </c>
      <c r="H95" s="175">
        <v>0.5164568990894864</v>
      </c>
      <c r="I95" s="194" t="s">
        <v>431</v>
      </c>
    </row>
    <row r="96" spans="1:9" s="116" customFormat="1" ht="30" customHeight="1">
      <c r="A96" s="195" t="s">
        <v>84</v>
      </c>
      <c r="B96" s="195" t="s">
        <v>38</v>
      </c>
      <c r="C96" s="195" t="s">
        <v>183</v>
      </c>
      <c r="D96" s="208" t="s">
        <v>102</v>
      </c>
      <c r="E96" s="117" t="s">
        <v>216</v>
      </c>
      <c r="F96" s="145" t="s">
        <v>125</v>
      </c>
      <c r="G96" s="220"/>
      <c r="H96" s="176"/>
      <c r="I96" s="195" t="s">
        <v>431</v>
      </c>
    </row>
    <row r="97" spans="1:9" s="116" customFormat="1" ht="30" customHeight="1">
      <c r="A97" s="195" t="s">
        <v>84</v>
      </c>
      <c r="B97" s="195" t="s">
        <v>38</v>
      </c>
      <c r="C97" s="195" t="s">
        <v>183</v>
      </c>
      <c r="D97" s="208" t="s">
        <v>102</v>
      </c>
      <c r="E97" s="117" t="s">
        <v>217</v>
      </c>
      <c r="F97" s="145" t="s">
        <v>126</v>
      </c>
      <c r="G97" s="220"/>
      <c r="H97" s="176"/>
      <c r="I97" s="195" t="s">
        <v>431</v>
      </c>
    </row>
    <row r="98" spans="1:9" s="116" customFormat="1" ht="30" customHeight="1">
      <c r="A98" s="196" t="s">
        <v>84</v>
      </c>
      <c r="B98" s="196" t="s">
        <v>38</v>
      </c>
      <c r="C98" s="196" t="s">
        <v>183</v>
      </c>
      <c r="D98" s="209" t="s">
        <v>102</v>
      </c>
      <c r="E98" s="117" t="s">
        <v>317</v>
      </c>
      <c r="F98" s="145" t="s">
        <v>218</v>
      </c>
      <c r="G98" s="221"/>
      <c r="H98" s="177"/>
      <c r="I98" s="196" t="s">
        <v>431</v>
      </c>
    </row>
    <row r="99" spans="1:9" ht="30" customHeight="1">
      <c r="A99" s="197" t="s">
        <v>84</v>
      </c>
      <c r="B99" s="197" t="s">
        <v>38</v>
      </c>
      <c r="C99" s="197" t="s">
        <v>182</v>
      </c>
      <c r="D99" s="210" t="s">
        <v>41</v>
      </c>
      <c r="E99" s="168" t="s">
        <v>477</v>
      </c>
      <c r="F99" s="135" t="s">
        <v>358</v>
      </c>
      <c r="G99" s="222" t="s">
        <v>150</v>
      </c>
      <c r="H99" s="178">
        <v>691000</v>
      </c>
      <c r="I99" s="197" t="s">
        <v>431</v>
      </c>
    </row>
    <row r="100" spans="1:9" s="116" customFormat="1" ht="30" customHeight="1">
      <c r="A100" s="198" t="s">
        <v>84</v>
      </c>
      <c r="B100" s="198" t="s">
        <v>38</v>
      </c>
      <c r="C100" s="198" t="s">
        <v>182</v>
      </c>
      <c r="D100" s="211" t="s">
        <v>41</v>
      </c>
      <c r="E100" s="139" t="s">
        <v>493</v>
      </c>
      <c r="F100" s="160" t="s">
        <v>494</v>
      </c>
      <c r="G100" s="223"/>
      <c r="H100" s="179"/>
      <c r="I100" s="198" t="s">
        <v>431</v>
      </c>
    </row>
    <row r="101" spans="1:9" s="116" customFormat="1" ht="30" customHeight="1">
      <c r="A101" s="199" t="s">
        <v>84</v>
      </c>
      <c r="B101" s="199" t="s">
        <v>38</v>
      </c>
      <c r="C101" s="199" t="s">
        <v>182</v>
      </c>
      <c r="D101" s="212" t="s">
        <v>41</v>
      </c>
      <c r="E101" s="139" t="s">
        <v>537</v>
      </c>
      <c r="F101" s="160" t="s">
        <v>538</v>
      </c>
      <c r="G101" s="224"/>
      <c r="H101" s="180"/>
      <c r="I101" s="199" t="s">
        <v>431</v>
      </c>
    </row>
    <row r="102" spans="1:9" ht="33" customHeight="1">
      <c r="A102" s="146" t="s">
        <v>84</v>
      </c>
      <c r="B102" s="146" t="s">
        <v>38</v>
      </c>
      <c r="C102" s="146" t="s">
        <v>212</v>
      </c>
      <c r="D102" s="147" t="s">
        <v>109</v>
      </c>
      <c r="E102" s="120" t="s">
        <v>303</v>
      </c>
      <c r="F102" s="152" t="s">
        <v>0</v>
      </c>
      <c r="G102" s="148" t="s">
        <v>267</v>
      </c>
      <c r="H102" s="149">
        <v>111427.724</v>
      </c>
      <c r="I102" s="146" t="s">
        <v>431</v>
      </c>
    </row>
    <row r="103" spans="1:9" ht="15">
      <c r="A103" s="124"/>
      <c r="B103" s="124"/>
      <c r="C103" s="124"/>
      <c r="D103" s="125"/>
      <c r="E103" s="125"/>
      <c r="F103" s="125"/>
      <c r="G103" s="126"/>
      <c r="H103" s="127">
        <f>SUM(H2:H102)</f>
        <v>10189572.967062848</v>
      </c>
      <c r="I103" s="125"/>
    </row>
    <row r="104" spans="1:9" ht="12.75">
      <c r="A104" s="128"/>
      <c r="B104" s="124"/>
      <c r="C104" s="124"/>
      <c r="D104" s="125"/>
      <c r="E104" s="125"/>
      <c r="F104" s="125"/>
      <c r="G104" s="125"/>
      <c r="H104" s="129"/>
      <c r="I104" s="125"/>
    </row>
    <row r="105" spans="1:9" ht="25.5" customHeight="1">
      <c r="A105" s="181"/>
      <c r="B105" s="181"/>
      <c r="C105" s="181"/>
      <c r="D105" s="125"/>
      <c r="E105" s="125"/>
      <c r="F105" s="125"/>
      <c r="G105" s="125"/>
      <c r="H105" s="129"/>
      <c r="I105" s="125"/>
    </row>
    <row r="106" spans="1:9" ht="12.75">
      <c r="A106" s="124"/>
      <c r="B106" s="124"/>
      <c r="C106" s="124"/>
      <c r="D106" s="125"/>
      <c r="E106" s="125"/>
      <c r="F106" s="125"/>
      <c r="G106" s="125"/>
      <c r="H106" s="129"/>
      <c r="I106" s="125"/>
    </row>
  </sheetData>
  <sheetProtection/>
  <mergeCells count="92">
    <mergeCell ref="A23:A25"/>
    <mergeCell ref="G13:G22"/>
    <mergeCell ref="D13:D22"/>
    <mergeCell ref="C13:C22"/>
    <mergeCell ref="I13:I22"/>
    <mergeCell ref="A13:A22"/>
    <mergeCell ref="B13:B22"/>
    <mergeCell ref="H13:H22"/>
    <mergeCell ref="I28:I31"/>
    <mergeCell ref="B23:B25"/>
    <mergeCell ref="C23:C25"/>
    <mergeCell ref="D23:D25"/>
    <mergeCell ref="H23:H25"/>
    <mergeCell ref="I23:I25"/>
    <mergeCell ref="G23:G25"/>
    <mergeCell ref="G28:G31"/>
    <mergeCell ref="A28:A31"/>
    <mergeCell ref="B28:B31"/>
    <mergeCell ref="C28:C31"/>
    <mergeCell ref="D28:D31"/>
    <mergeCell ref="H28:H31"/>
    <mergeCell ref="I42:I47"/>
    <mergeCell ref="G38:G40"/>
    <mergeCell ref="D38:D40"/>
    <mergeCell ref="A38:A40"/>
    <mergeCell ref="B38:B40"/>
    <mergeCell ref="C38:C40"/>
    <mergeCell ref="H38:H40"/>
    <mergeCell ref="I38:I40"/>
    <mergeCell ref="G42:G47"/>
    <mergeCell ref="A42:A47"/>
    <mergeCell ref="B42:B47"/>
    <mergeCell ref="C42:C47"/>
    <mergeCell ref="D42:D47"/>
    <mergeCell ref="H42:H47"/>
    <mergeCell ref="G48:G53"/>
    <mergeCell ref="G54:G56"/>
    <mergeCell ref="G57:G62"/>
    <mergeCell ref="G65:G67"/>
    <mergeCell ref="G79:G82"/>
    <mergeCell ref="G86:G89"/>
    <mergeCell ref="G95:G98"/>
    <mergeCell ref="G99:G101"/>
    <mergeCell ref="A48:A53"/>
    <mergeCell ref="B48:B53"/>
    <mergeCell ref="C48:C53"/>
    <mergeCell ref="D48:D53"/>
    <mergeCell ref="A54:A56"/>
    <mergeCell ref="B54:B56"/>
    <mergeCell ref="C54:C56"/>
    <mergeCell ref="D54:D56"/>
    <mergeCell ref="A57:A62"/>
    <mergeCell ref="B57:B62"/>
    <mergeCell ref="C57:C62"/>
    <mergeCell ref="D57:D62"/>
    <mergeCell ref="A65:A67"/>
    <mergeCell ref="B65:B67"/>
    <mergeCell ref="C65:C67"/>
    <mergeCell ref="D65:D67"/>
    <mergeCell ref="B79:B82"/>
    <mergeCell ref="C79:C82"/>
    <mergeCell ref="D79:D82"/>
    <mergeCell ref="A86:A89"/>
    <mergeCell ref="B86:B89"/>
    <mergeCell ref="C86:C89"/>
    <mergeCell ref="D86:D89"/>
    <mergeCell ref="I54:I56"/>
    <mergeCell ref="I48:I53"/>
    <mergeCell ref="B95:B98"/>
    <mergeCell ref="C95:C98"/>
    <mergeCell ref="D95:D98"/>
    <mergeCell ref="A99:A101"/>
    <mergeCell ref="B99:B101"/>
    <mergeCell ref="C99:C101"/>
    <mergeCell ref="D99:D101"/>
    <mergeCell ref="A79:A82"/>
    <mergeCell ref="I99:I101"/>
    <mergeCell ref="I95:I98"/>
    <mergeCell ref="I86:I89"/>
    <mergeCell ref="I79:I82"/>
    <mergeCell ref="I65:I67"/>
    <mergeCell ref="I57:I62"/>
    <mergeCell ref="H95:H98"/>
    <mergeCell ref="H99:H101"/>
    <mergeCell ref="A105:C105"/>
    <mergeCell ref="H48:H53"/>
    <mergeCell ref="H54:H56"/>
    <mergeCell ref="H57:H62"/>
    <mergeCell ref="H65:H67"/>
    <mergeCell ref="H79:H82"/>
    <mergeCell ref="H86:H89"/>
    <mergeCell ref="A95:A98"/>
  </mergeCells>
  <printOptions gridLines="1" horizontalCentered="1"/>
  <pageMargins left="0.1968503937007874" right="0.2362204724409449" top="0.7480314960629921" bottom="0.3937007874015748" header="0.2755905511811024" footer="0.15748031496062992"/>
  <pageSetup fitToHeight="3" fitToWidth="1" horizontalDpi="300" verticalDpi="300" orientation="landscape" paperSize="8" scale="56"/>
  <headerFooter alignWithMargins="0">
    <oddHeader>&amp;C&amp;"Arial,Grassetto"&amp;22CONTRATTI DI LOCAZIONE PASSIVA
&amp;16(esercizio 2017)</oddHeader>
    <oddFooter>&amp;C&amp;14&amp;P /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14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10.140625" style="64" bestFit="1" customWidth="1"/>
    <col min="2" max="2" width="34.421875" style="64" bestFit="1" customWidth="1"/>
    <col min="3" max="3" width="15.8515625" style="64" bestFit="1" customWidth="1"/>
    <col min="4" max="4" width="9.421875" style="64" bestFit="1" customWidth="1"/>
    <col min="5" max="5" width="9.140625" style="64" bestFit="1" customWidth="1"/>
    <col min="6" max="6" width="12.421875" style="64" customWidth="1"/>
    <col min="7" max="7" width="14.00390625" style="64" customWidth="1"/>
    <col min="8" max="8" width="16.421875" style="64" customWidth="1"/>
    <col min="9" max="9" width="76.421875" style="64" bestFit="1" customWidth="1"/>
    <col min="10" max="10" width="11.421875" style="64" bestFit="1" customWidth="1"/>
    <col min="11" max="11" width="9.140625" style="64" customWidth="1"/>
    <col min="12" max="12" width="14.8515625" style="64" bestFit="1" customWidth="1"/>
    <col min="13" max="13" width="9.421875" style="64" bestFit="1" customWidth="1"/>
    <col min="14" max="14" width="10.421875" style="64" bestFit="1" customWidth="1"/>
    <col min="15" max="15" width="9.140625" style="64" customWidth="1"/>
    <col min="16" max="16" width="9.421875" style="64" bestFit="1" customWidth="1"/>
    <col min="17" max="19" width="9.140625" style="64" customWidth="1"/>
    <col min="20" max="20" width="9.421875" style="64" bestFit="1" customWidth="1"/>
    <col min="21" max="21" width="9.140625" style="64" customWidth="1"/>
    <col min="22" max="22" width="20.8515625" style="64" bestFit="1" customWidth="1"/>
    <col min="23" max="24" width="10.421875" style="64" bestFit="1" customWidth="1"/>
    <col min="25" max="29" width="9.140625" style="64" customWidth="1"/>
    <col min="30" max="30" width="18.421875" style="64" bestFit="1" customWidth="1"/>
    <col min="31" max="31" width="58.8515625" style="64" bestFit="1" customWidth="1"/>
    <col min="32" max="34" width="9.140625" style="64" customWidth="1"/>
    <col min="35" max="35" width="9.421875" style="64" customWidth="1"/>
    <col min="36" max="36" width="28.421875" style="64" bestFit="1" customWidth="1"/>
    <col min="37" max="37" width="12.00390625" style="64" bestFit="1" customWidth="1"/>
    <col min="38" max="39" width="9.140625" style="64" customWidth="1"/>
    <col min="40" max="52" width="9.421875" style="64" bestFit="1" customWidth="1"/>
    <col min="53" max="53" width="10.421875" style="64" bestFit="1" customWidth="1"/>
    <col min="54" max="55" width="9.421875" style="64" bestFit="1" customWidth="1"/>
    <col min="56" max="56" width="10.421875" style="64" bestFit="1" customWidth="1"/>
    <col min="57" max="58" width="9.421875" style="64" bestFit="1" customWidth="1"/>
    <col min="59" max="59" width="10.421875" style="64" bestFit="1" customWidth="1"/>
    <col min="60" max="61" width="9.421875" style="64" bestFit="1" customWidth="1"/>
    <col min="62" max="62" width="10.140625" style="64" bestFit="1" customWidth="1"/>
    <col min="63" max="63" width="9.421875" style="64" bestFit="1" customWidth="1"/>
    <col min="64" max="16384" width="9.140625" style="64" customWidth="1"/>
  </cols>
  <sheetData>
    <row r="1" spans="1:78" ht="38.25" customHeight="1">
      <c r="A1" s="71" t="s">
        <v>361</v>
      </c>
      <c r="B1" s="72" t="s">
        <v>345</v>
      </c>
      <c r="C1" s="73" t="s">
        <v>137</v>
      </c>
      <c r="D1" s="73" t="s">
        <v>388</v>
      </c>
      <c r="E1" s="72" t="s">
        <v>337</v>
      </c>
      <c r="F1" s="73" t="s">
        <v>353</v>
      </c>
      <c r="G1" s="73" t="s">
        <v>367</v>
      </c>
      <c r="H1" s="71" t="s">
        <v>368</v>
      </c>
      <c r="I1" s="72" t="s">
        <v>71</v>
      </c>
      <c r="J1" s="69" t="s">
        <v>163</v>
      </c>
      <c r="K1" s="69" t="s">
        <v>5</v>
      </c>
      <c r="L1" s="73" t="s">
        <v>117</v>
      </c>
      <c r="M1" s="73" t="s">
        <v>118</v>
      </c>
      <c r="N1" s="73" t="s">
        <v>164</v>
      </c>
      <c r="O1" s="72" t="s">
        <v>156</v>
      </c>
      <c r="P1" s="72" t="s">
        <v>157</v>
      </c>
      <c r="Q1" s="72" t="s">
        <v>158</v>
      </c>
      <c r="R1" s="74" t="s">
        <v>311</v>
      </c>
      <c r="S1" s="73" t="s">
        <v>214</v>
      </c>
      <c r="T1" s="72" t="s">
        <v>215</v>
      </c>
      <c r="U1" s="72" t="s">
        <v>219</v>
      </c>
      <c r="V1" s="72" t="s">
        <v>220</v>
      </c>
      <c r="W1" s="72" t="s">
        <v>73</v>
      </c>
      <c r="X1" s="72" t="s">
        <v>74</v>
      </c>
      <c r="Y1" s="72" t="s">
        <v>305</v>
      </c>
      <c r="Z1" s="73" t="s">
        <v>335</v>
      </c>
      <c r="AA1" s="72" t="s">
        <v>159</v>
      </c>
      <c r="AB1" s="72" t="s">
        <v>72</v>
      </c>
      <c r="AC1" s="72" t="s">
        <v>221</v>
      </c>
      <c r="AD1" s="72" t="s">
        <v>79</v>
      </c>
      <c r="AE1" s="74" t="s">
        <v>222</v>
      </c>
      <c r="AF1" s="71" t="s">
        <v>237</v>
      </c>
      <c r="AG1" s="74" t="s">
        <v>223</v>
      </c>
      <c r="AH1" s="74" t="s">
        <v>224</v>
      </c>
      <c r="AI1" s="74" t="s">
        <v>230</v>
      </c>
      <c r="AJ1" s="74" t="s">
        <v>231</v>
      </c>
      <c r="AK1" s="74" t="s">
        <v>225</v>
      </c>
      <c r="AL1" s="74" t="s">
        <v>226</v>
      </c>
      <c r="AM1" s="75" t="s">
        <v>10</v>
      </c>
      <c r="AN1" s="75" t="s">
        <v>11</v>
      </c>
      <c r="AO1" s="75" t="s">
        <v>14</v>
      </c>
      <c r="AP1" s="75" t="s">
        <v>15</v>
      </c>
      <c r="AQ1" s="75" t="s">
        <v>16</v>
      </c>
      <c r="AR1" s="75" t="s">
        <v>17</v>
      </c>
      <c r="AS1" s="75" t="s">
        <v>18</v>
      </c>
      <c r="AT1" s="75" t="s">
        <v>19</v>
      </c>
      <c r="AU1" s="75" t="s">
        <v>20</v>
      </c>
      <c r="AV1" s="75" t="s">
        <v>21</v>
      </c>
      <c r="AW1" s="75" t="s">
        <v>22</v>
      </c>
      <c r="AX1" s="75" t="s">
        <v>23</v>
      </c>
      <c r="AY1" s="75" t="s">
        <v>24</v>
      </c>
      <c r="AZ1" s="76" t="s">
        <v>47</v>
      </c>
      <c r="BA1" s="76" t="s">
        <v>48</v>
      </c>
      <c r="BB1" s="76" t="s">
        <v>49</v>
      </c>
      <c r="BC1" s="76" t="s">
        <v>50</v>
      </c>
      <c r="BD1" s="76" t="s">
        <v>51</v>
      </c>
      <c r="BE1" s="76" t="s">
        <v>52</v>
      </c>
      <c r="BF1" s="76" t="s">
        <v>53</v>
      </c>
      <c r="BG1" s="76" t="s">
        <v>54</v>
      </c>
      <c r="BH1" s="76" t="s">
        <v>55</v>
      </c>
      <c r="BI1" s="76" t="s">
        <v>56</v>
      </c>
      <c r="BJ1" s="76" t="s">
        <v>57</v>
      </c>
      <c r="BK1" s="76" t="s">
        <v>58</v>
      </c>
      <c r="BL1" s="76"/>
      <c r="BM1" s="76" t="s">
        <v>400</v>
      </c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</row>
    <row r="2" spans="1:65" ht="30" customHeight="1">
      <c r="A2" s="77" t="s">
        <v>298</v>
      </c>
      <c r="B2" s="78" t="s">
        <v>363</v>
      </c>
      <c r="C2" s="79" t="s">
        <v>340</v>
      </c>
      <c r="D2" s="80" t="s">
        <v>107</v>
      </c>
      <c r="E2" s="80" t="s">
        <v>68</v>
      </c>
      <c r="F2" s="80" t="s">
        <v>264</v>
      </c>
      <c r="G2" s="81">
        <v>52</v>
      </c>
      <c r="H2" s="81" t="s">
        <v>371</v>
      </c>
      <c r="I2" s="82" t="s">
        <v>404</v>
      </c>
      <c r="J2" s="65">
        <v>103267.7</v>
      </c>
      <c r="K2" s="5"/>
      <c r="L2" s="83" t="s">
        <v>334</v>
      </c>
      <c r="M2" s="83"/>
      <c r="N2" s="5">
        <v>50096.31</v>
      </c>
      <c r="O2" s="84" t="s">
        <v>170</v>
      </c>
      <c r="P2" s="80" t="s">
        <v>177</v>
      </c>
      <c r="Q2" s="84" t="s">
        <v>124</v>
      </c>
      <c r="R2" s="49"/>
      <c r="S2" s="85" t="s">
        <v>138</v>
      </c>
      <c r="T2" s="80">
        <v>9122</v>
      </c>
      <c r="U2" s="78" t="s">
        <v>211</v>
      </c>
      <c r="V2" s="80" t="s">
        <v>342</v>
      </c>
      <c r="W2" s="31">
        <v>33183</v>
      </c>
      <c r="X2" s="31">
        <v>41948</v>
      </c>
      <c r="Y2" s="33" t="s">
        <v>306</v>
      </c>
      <c r="Z2" s="86" t="s">
        <v>166</v>
      </c>
      <c r="AA2" s="87" t="s">
        <v>123</v>
      </c>
      <c r="AB2" s="87" t="s">
        <v>211</v>
      </c>
      <c r="AC2" s="31" t="s">
        <v>277</v>
      </c>
      <c r="AD2" s="31" t="s">
        <v>86</v>
      </c>
      <c r="AE2" s="88" t="s">
        <v>318</v>
      </c>
      <c r="AF2" s="77"/>
      <c r="AG2" s="77"/>
      <c r="AH2" s="77"/>
      <c r="AI2" s="77"/>
      <c r="AJ2" s="77" t="s">
        <v>366</v>
      </c>
      <c r="AK2" s="77" t="s">
        <v>338</v>
      </c>
      <c r="AL2" s="77"/>
      <c r="AM2" s="31" t="s">
        <v>25</v>
      </c>
      <c r="AN2" s="31"/>
      <c r="AO2" s="31"/>
      <c r="AP2" s="31">
        <v>36591</v>
      </c>
      <c r="AQ2" s="31"/>
      <c r="AR2" s="31"/>
      <c r="AS2" s="31">
        <v>36683</v>
      </c>
      <c r="AT2" s="31"/>
      <c r="AU2" s="31"/>
      <c r="AV2" s="31">
        <v>36775</v>
      </c>
      <c r="AW2" s="31"/>
      <c r="AX2" s="31"/>
      <c r="AY2" s="31">
        <v>36866</v>
      </c>
      <c r="AZ2" s="31"/>
      <c r="BA2" s="31"/>
      <c r="BB2" s="31">
        <f>$J2/4</f>
        <v>25816.925</v>
      </c>
      <c r="BC2" s="31"/>
      <c r="BD2" s="31"/>
      <c r="BE2" s="31">
        <f>$J2/4</f>
        <v>25816.925</v>
      </c>
      <c r="BF2" s="31"/>
      <c r="BG2" s="31"/>
      <c r="BH2" s="31">
        <f>$J2/4</f>
        <v>25816.925</v>
      </c>
      <c r="BI2" s="31"/>
      <c r="BJ2" s="31"/>
      <c r="BK2" s="31">
        <f>$J2/4</f>
        <v>25816.925</v>
      </c>
      <c r="BM2" s="89"/>
    </row>
    <row r="3" spans="1:65" s="97" customFormat="1" ht="38.25">
      <c r="A3" s="74"/>
      <c r="B3" s="90" t="s">
        <v>6</v>
      </c>
      <c r="C3" s="91" t="s">
        <v>343</v>
      </c>
      <c r="D3" s="74" t="s">
        <v>105</v>
      </c>
      <c r="E3" s="74" t="s">
        <v>35</v>
      </c>
      <c r="F3" s="74" t="s">
        <v>44</v>
      </c>
      <c r="G3" s="81">
        <v>40</v>
      </c>
      <c r="H3" s="81"/>
      <c r="I3" s="92" t="s">
        <v>245</v>
      </c>
      <c r="J3" s="64">
        <v>405510.36</v>
      </c>
      <c r="K3" s="23"/>
      <c r="L3" s="83" t="s">
        <v>334</v>
      </c>
      <c r="M3" s="83"/>
      <c r="N3" s="5">
        <v>372000</v>
      </c>
      <c r="O3" s="93"/>
      <c r="P3" s="93"/>
      <c r="Q3" s="29"/>
      <c r="R3" s="93"/>
      <c r="S3" s="94" t="s">
        <v>60</v>
      </c>
      <c r="T3" s="74">
        <v>20145</v>
      </c>
      <c r="U3" s="90" t="s">
        <v>182</v>
      </c>
      <c r="V3" s="74">
        <v>38987</v>
      </c>
      <c r="W3" s="44">
        <v>39022</v>
      </c>
      <c r="X3" s="44">
        <v>41213</v>
      </c>
      <c r="Y3" s="74" t="s">
        <v>306</v>
      </c>
      <c r="Z3" s="95" t="s">
        <v>166</v>
      </c>
      <c r="AA3" s="92" t="s">
        <v>39</v>
      </c>
      <c r="AB3" s="92" t="s">
        <v>113</v>
      </c>
      <c r="AC3" s="44" t="s">
        <v>38</v>
      </c>
      <c r="AD3" s="44" t="s">
        <v>84</v>
      </c>
      <c r="AE3" s="96" t="s">
        <v>61</v>
      </c>
      <c r="AF3" s="74" t="s">
        <v>62</v>
      </c>
      <c r="AG3" s="74" t="s">
        <v>63</v>
      </c>
      <c r="AH3" s="74" t="s">
        <v>64</v>
      </c>
      <c r="AI3" s="74"/>
      <c r="AJ3" s="74" t="s">
        <v>131</v>
      </c>
      <c r="AK3" s="74" t="s">
        <v>65</v>
      </c>
      <c r="AL3" s="74"/>
      <c r="AM3" s="44" t="s">
        <v>25</v>
      </c>
      <c r="AN3" s="44"/>
      <c r="AO3" s="44">
        <v>36584</v>
      </c>
      <c r="AP3" s="44"/>
      <c r="AQ3" s="44"/>
      <c r="AR3" s="44">
        <v>36676</v>
      </c>
      <c r="AS3" s="44"/>
      <c r="AT3" s="44"/>
      <c r="AU3" s="44">
        <v>36768</v>
      </c>
      <c r="AV3" s="44"/>
      <c r="AW3" s="44"/>
      <c r="AX3" s="44">
        <v>36860</v>
      </c>
      <c r="AY3" s="44"/>
      <c r="AZ3" s="31"/>
      <c r="BA3" s="31">
        <f>$J3/4</f>
        <v>101377.59</v>
      </c>
      <c r="BB3" s="31"/>
      <c r="BC3" s="31"/>
      <c r="BD3" s="31">
        <f>$J3/4</f>
        <v>101377.59</v>
      </c>
      <c r="BE3" s="31"/>
      <c r="BF3" s="31"/>
      <c r="BG3" s="31">
        <f>$J3/4</f>
        <v>101377.59</v>
      </c>
      <c r="BH3" s="31"/>
      <c r="BI3" s="31"/>
      <c r="BJ3" s="31">
        <f>$J3/4</f>
        <v>101377.59</v>
      </c>
      <c r="BK3" s="31"/>
      <c r="BM3" s="98"/>
    </row>
    <row r="4" spans="1:65" ht="30" customHeight="1">
      <c r="A4" s="77" t="s">
        <v>302</v>
      </c>
      <c r="B4" s="78" t="s">
        <v>355</v>
      </c>
      <c r="C4" s="79" t="s">
        <v>341</v>
      </c>
      <c r="D4" s="80" t="s">
        <v>104</v>
      </c>
      <c r="E4" s="80" t="s">
        <v>42</v>
      </c>
      <c r="F4" s="80" t="s">
        <v>307</v>
      </c>
      <c r="G4" s="81"/>
      <c r="H4" s="81" t="s">
        <v>373</v>
      </c>
      <c r="I4" s="99" t="s">
        <v>40</v>
      </c>
      <c r="J4" s="64">
        <v>63046.48</v>
      </c>
      <c r="K4" s="5"/>
      <c r="L4" s="83" t="s">
        <v>333</v>
      </c>
      <c r="M4" s="83"/>
      <c r="N4" s="5">
        <v>55556</v>
      </c>
      <c r="O4" s="84" t="s">
        <v>168</v>
      </c>
      <c r="P4" s="80">
        <v>48018</v>
      </c>
      <c r="Q4" s="84" t="s">
        <v>169</v>
      </c>
      <c r="R4" s="49"/>
      <c r="S4" s="79" t="s">
        <v>329</v>
      </c>
      <c r="T4" s="80">
        <v>48018</v>
      </c>
      <c r="U4" s="99" t="s">
        <v>206</v>
      </c>
      <c r="V4" s="33">
        <v>38480</v>
      </c>
      <c r="W4" s="31">
        <v>37926</v>
      </c>
      <c r="X4" s="31">
        <v>42308</v>
      </c>
      <c r="Y4" s="33" t="s">
        <v>306</v>
      </c>
      <c r="Z4" s="86" t="s">
        <v>166</v>
      </c>
      <c r="AA4" s="87" t="s">
        <v>133</v>
      </c>
      <c r="AB4" s="87" t="s">
        <v>206</v>
      </c>
      <c r="AC4" s="31" t="s">
        <v>278</v>
      </c>
      <c r="AD4" s="31" t="s">
        <v>92</v>
      </c>
      <c r="AE4" s="88" t="s">
        <v>308</v>
      </c>
      <c r="AF4" s="77"/>
      <c r="AG4" s="77"/>
      <c r="AH4" s="77"/>
      <c r="AI4" s="77"/>
      <c r="AJ4" s="77" t="s">
        <v>309</v>
      </c>
      <c r="AK4" s="77" t="s">
        <v>330</v>
      </c>
      <c r="AL4" s="77"/>
      <c r="AM4" s="31" t="s">
        <v>25</v>
      </c>
      <c r="AN4" s="31"/>
      <c r="AO4" s="77">
        <v>36584</v>
      </c>
      <c r="AP4" s="31"/>
      <c r="AQ4" s="31"/>
      <c r="AR4" s="31">
        <v>36676</v>
      </c>
      <c r="AS4" s="31"/>
      <c r="AT4" s="31"/>
      <c r="AU4" s="31">
        <v>36768</v>
      </c>
      <c r="AV4" s="31"/>
      <c r="AW4" s="31"/>
      <c r="AX4" s="31">
        <v>36860</v>
      </c>
      <c r="AY4" s="31"/>
      <c r="AZ4" s="31"/>
      <c r="BA4" s="31">
        <f>$J4/4</f>
        <v>15761.62</v>
      </c>
      <c r="BB4" s="31"/>
      <c r="BC4" s="31"/>
      <c r="BD4" s="31">
        <f>$J4/4</f>
        <v>15761.62</v>
      </c>
      <c r="BE4" s="31"/>
      <c r="BF4" s="31"/>
      <c r="BG4" s="31">
        <f>$J4/4</f>
        <v>15761.62</v>
      </c>
      <c r="BH4" s="31"/>
      <c r="BI4" s="31"/>
      <c r="BJ4" s="31">
        <f>$J4/4</f>
        <v>15761.62</v>
      </c>
      <c r="BK4" s="31"/>
      <c r="BM4" s="89"/>
    </row>
    <row r="5" spans="1:65" ht="30" customHeight="1">
      <c r="A5" s="77" t="s">
        <v>296</v>
      </c>
      <c r="B5" s="78" t="s">
        <v>364</v>
      </c>
      <c r="C5" s="79" t="s">
        <v>344</v>
      </c>
      <c r="D5" s="80" t="s">
        <v>106</v>
      </c>
      <c r="E5" s="80" t="s">
        <v>67</v>
      </c>
      <c r="F5" s="80" t="s">
        <v>45</v>
      </c>
      <c r="G5" s="81"/>
      <c r="H5" s="81" t="s">
        <v>370</v>
      </c>
      <c r="I5" s="99" t="s">
        <v>266</v>
      </c>
      <c r="J5" s="65">
        <v>17928.66</v>
      </c>
      <c r="K5" s="5"/>
      <c r="L5" s="33" t="s">
        <v>333</v>
      </c>
      <c r="M5" s="33">
        <f>J5/100/1.2*2/2</f>
        <v>149.4055</v>
      </c>
      <c r="N5" s="15">
        <v>16000</v>
      </c>
      <c r="O5" s="84" t="s">
        <v>112</v>
      </c>
      <c r="P5" s="80">
        <v>10133</v>
      </c>
      <c r="Q5" s="84" t="s">
        <v>111</v>
      </c>
      <c r="R5" s="49"/>
      <c r="S5" s="79" t="s">
        <v>259</v>
      </c>
      <c r="T5" s="80">
        <v>10020</v>
      </c>
      <c r="U5" s="99" t="s">
        <v>260</v>
      </c>
      <c r="V5" s="33">
        <v>38201</v>
      </c>
      <c r="W5" s="31">
        <v>38292</v>
      </c>
      <c r="X5" s="31">
        <v>40482</v>
      </c>
      <c r="Y5" s="33" t="s">
        <v>306</v>
      </c>
      <c r="Z5" s="100" t="s">
        <v>166</v>
      </c>
      <c r="AA5" s="87" t="s">
        <v>112</v>
      </c>
      <c r="AB5" s="87" t="s">
        <v>192</v>
      </c>
      <c r="AC5" s="31" t="s">
        <v>281</v>
      </c>
      <c r="AD5" s="31" t="s">
        <v>93</v>
      </c>
      <c r="AE5" s="88" t="s">
        <v>263</v>
      </c>
      <c r="AF5" s="77" t="s">
        <v>160</v>
      </c>
      <c r="AG5" s="77" t="s">
        <v>232</v>
      </c>
      <c r="AH5" s="77" t="s">
        <v>262</v>
      </c>
      <c r="AI5" s="77" t="s">
        <v>175</v>
      </c>
      <c r="AJ5" s="77" t="s">
        <v>161</v>
      </c>
      <c r="AK5" s="77" t="s">
        <v>261</v>
      </c>
      <c r="AL5" s="77"/>
      <c r="AM5" s="31" t="s">
        <v>25</v>
      </c>
      <c r="AN5" s="31"/>
      <c r="AO5" s="31">
        <v>36584</v>
      </c>
      <c r="AP5" s="31"/>
      <c r="AQ5" s="31"/>
      <c r="AR5" s="31">
        <v>36676</v>
      </c>
      <c r="AS5" s="31"/>
      <c r="AT5" s="31"/>
      <c r="AU5" s="31">
        <v>36768</v>
      </c>
      <c r="AV5" s="31"/>
      <c r="AW5" s="31"/>
      <c r="AX5" s="31">
        <v>36860</v>
      </c>
      <c r="AY5" s="31"/>
      <c r="AZ5" s="31"/>
      <c r="BA5" s="31">
        <f>$J5/4</f>
        <v>4482.165</v>
      </c>
      <c r="BB5" s="31"/>
      <c r="BC5" s="31"/>
      <c r="BD5" s="31">
        <f>$J5/4</f>
        <v>4482.165</v>
      </c>
      <c r="BE5" s="31"/>
      <c r="BF5" s="31"/>
      <c r="BG5" s="31">
        <f>$J5/4</f>
        <v>4482.165</v>
      </c>
      <c r="BH5" s="31"/>
      <c r="BI5" s="31"/>
      <c r="BJ5" s="31">
        <f>$J5/4</f>
        <v>4482.165</v>
      </c>
      <c r="BK5" s="31"/>
      <c r="BM5" s="89"/>
    </row>
    <row r="6" spans="1:65" s="103" customFormat="1" ht="39.75" customHeight="1">
      <c r="A6" s="77"/>
      <c r="B6" s="101"/>
      <c r="C6" s="79" t="s">
        <v>374</v>
      </c>
      <c r="D6" s="80" t="s">
        <v>382</v>
      </c>
      <c r="E6" s="80" t="s">
        <v>383</v>
      </c>
      <c r="F6" s="80" t="s">
        <v>384</v>
      </c>
      <c r="G6" s="81" t="s">
        <v>385</v>
      </c>
      <c r="H6" s="81" t="s">
        <v>372</v>
      </c>
      <c r="I6" s="99" t="s">
        <v>375</v>
      </c>
      <c r="J6" s="64">
        <v>112752.64</v>
      </c>
      <c r="K6" s="5"/>
      <c r="L6" s="83" t="s">
        <v>333</v>
      </c>
      <c r="M6" s="83"/>
      <c r="N6" s="5">
        <v>109200</v>
      </c>
      <c r="O6" s="84" t="s">
        <v>376</v>
      </c>
      <c r="P6" s="80">
        <v>67100</v>
      </c>
      <c r="Q6" s="84" t="s">
        <v>101</v>
      </c>
      <c r="R6" s="49"/>
      <c r="S6" s="79" t="s">
        <v>377</v>
      </c>
      <c r="T6" s="80">
        <v>67100</v>
      </c>
      <c r="U6" s="99" t="s">
        <v>213</v>
      </c>
      <c r="V6" s="33">
        <v>40487</v>
      </c>
      <c r="W6" s="33">
        <v>40487</v>
      </c>
      <c r="X6" s="31">
        <v>42678</v>
      </c>
      <c r="Y6" s="102" t="s">
        <v>378</v>
      </c>
      <c r="Z6" s="86" t="s">
        <v>166</v>
      </c>
      <c r="AA6" s="84" t="s">
        <v>376</v>
      </c>
      <c r="AB6" s="27" t="s">
        <v>101</v>
      </c>
      <c r="AC6" s="31" t="s">
        <v>1</v>
      </c>
      <c r="AD6" s="31" t="s">
        <v>87</v>
      </c>
      <c r="AE6" s="84" t="s">
        <v>380</v>
      </c>
      <c r="AF6" s="77"/>
      <c r="AG6" s="77"/>
      <c r="AH6" s="77"/>
      <c r="AI6" s="77"/>
      <c r="AJ6" s="80" t="s">
        <v>379</v>
      </c>
      <c r="AK6" s="80" t="s">
        <v>381</v>
      </c>
      <c r="AL6" s="77"/>
      <c r="AM6" s="31" t="s">
        <v>25</v>
      </c>
      <c r="AN6" s="31">
        <v>36555</v>
      </c>
      <c r="AO6" s="31"/>
      <c r="AP6" s="31"/>
      <c r="AQ6" s="31">
        <v>36646</v>
      </c>
      <c r="AR6" s="31"/>
      <c r="AS6" s="31"/>
      <c r="AT6" s="31">
        <v>36737</v>
      </c>
      <c r="AU6" s="31"/>
      <c r="AV6" s="31"/>
      <c r="AW6" s="31">
        <v>36829</v>
      </c>
      <c r="AX6" s="31"/>
      <c r="AY6" s="31"/>
      <c r="AZ6" s="31">
        <f>$J6/4</f>
        <v>28188.16</v>
      </c>
      <c r="BA6" s="31"/>
      <c r="BB6" s="31"/>
      <c r="BC6" s="31">
        <f>$J6/4</f>
        <v>28188.16</v>
      </c>
      <c r="BD6" s="31"/>
      <c r="BE6" s="31"/>
      <c r="BF6" s="31">
        <f>$J6/4</f>
        <v>28188.16</v>
      </c>
      <c r="BG6" s="31"/>
      <c r="BH6" s="31"/>
      <c r="BI6" s="31">
        <f>$J6/4</f>
        <v>28188.16</v>
      </c>
      <c r="BJ6" s="31"/>
      <c r="BK6" s="31"/>
      <c r="BM6" s="104"/>
    </row>
    <row r="7" spans="1:65" ht="30" customHeight="1">
      <c r="A7" s="77" t="s">
        <v>291</v>
      </c>
      <c r="B7" s="105" t="s">
        <v>348</v>
      </c>
      <c r="C7" s="79" t="s">
        <v>339</v>
      </c>
      <c r="D7" s="80" t="s">
        <v>246</v>
      </c>
      <c r="E7" s="80" t="s">
        <v>247</v>
      </c>
      <c r="F7" s="80" t="s">
        <v>248</v>
      </c>
      <c r="G7" s="81"/>
      <c r="H7" s="81" t="s">
        <v>369</v>
      </c>
      <c r="I7" s="99" t="s">
        <v>249</v>
      </c>
      <c r="J7" s="64">
        <v>125722.04</v>
      </c>
      <c r="K7" s="5"/>
      <c r="L7" s="83" t="s">
        <v>334</v>
      </c>
      <c r="M7" s="83"/>
      <c r="N7" s="5">
        <v>87281.21</v>
      </c>
      <c r="O7" s="84" t="s">
        <v>127</v>
      </c>
      <c r="P7" s="80" t="s">
        <v>176</v>
      </c>
      <c r="Q7" s="84" t="s">
        <v>122</v>
      </c>
      <c r="R7" s="49"/>
      <c r="S7" s="79" t="s">
        <v>134</v>
      </c>
      <c r="T7" s="80">
        <v>6126</v>
      </c>
      <c r="U7" s="99" t="s">
        <v>195</v>
      </c>
      <c r="V7" s="33">
        <v>33780</v>
      </c>
      <c r="W7" s="31">
        <v>33912</v>
      </c>
      <c r="X7" s="31">
        <v>40485</v>
      </c>
      <c r="Y7" s="80" t="s">
        <v>306</v>
      </c>
      <c r="Z7" s="86" t="s">
        <v>166</v>
      </c>
      <c r="AA7" s="87" t="s">
        <v>127</v>
      </c>
      <c r="AB7" s="87" t="s">
        <v>195</v>
      </c>
      <c r="AC7" s="31" t="s">
        <v>273</v>
      </c>
      <c r="AD7" s="31" t="s">
        <v>88</v>
      </c>
      <c r="AE7" s="88" t="s">
        <v>336</v>
      </c>
      <c r="AF7" s="77" t="s">
        <v>250</v>
      </c>
      <c r="AG7" s="77" t="s">
        <v>310</v>
      </c>
      <c r="AH7" s="77" t="s">
        <v>228</v>
      </c>
      <c r="AI7" s="77" t="s">
        <v>59</v>
      </c>
      <c r="AJ7" s="77" t="s">
        <v>251</v>
      </c>
      <c r="AK7" s="77" t="s">
        <v>229</v>
      </c>
      <c r="AL7" s="77"/>
      <c r="AM7" s="31" t="s">
        <v>25</v>
      </c>
      <c r="AN7" s="31"/>
      <c r="AO7" s="31"/>
      <c r="AP7" s="31">
        <v>36589</v>
      </c>
      <c r="AQ7" s="31"/>
      <c r="AR7" s="31"/>
      <c r="AS7" s="31">
        <v>36681</v>
      </c>
      <c r="AT7" s="31"/>
      <c r="AU7" s="31"/>
      <c r="AV7" s="31">
        <v>36773</v>
      </c>
      <c r="AW7" s="31"/>
      <c r="AX7" s="31"/>
      <c r="AY7" s="31">
        <v>36864</v>
      </c>
      <c r="BA7" s="31"/>
      <c r="BB7" s="31">
        <f>J7/4</f>
        <v>31430.51</v>
      </c>
      <c r="BC7" s="31"/>
      <c r="BD7" s="31"/>
      <c r="BE7" s="31">
        <f>J7/4</f>
        <v>31430.51</v>
      </c>
      <c r="BF7" s="31"/>
      <c r="BG7" s="31"/>
      <c r="BH7" s="31">
        <f>J7/4</f>
        <v>31430.51</v>
      </c>
      <c r="BI7" s="31"/>
      <c r="BJ7" s="31"/>
      <c r="BK7" s="31">
        <f>J7/4</f>
        <v>31430.51</v>
      </c>
      <c r="BM7" s="89"/>
    </row>
    <row r="13" spans="1:3" ht="12.75">
      <c r="A13" s="64">
        <f>158400*1.21</f>
        <v>191664</v>
      </c>
      <c r="C13" s="64">
        <f>20391*4</f>
        <v>81564</v>
      </c>
    </row>
    <row r="14" spans="3:10" ht="12.75">
      <c r="C14" s="64">
        <f>66086.16*1.21</f>
        <v>79964.2536</v>
      </c>
      <c r="D14" s="64">
        <f>C14*1.02</f>
        <v>81563.538672</v>
      </c>
      <c r="E14" s="64">
        <f>D14/4</f>
        <v>20390.884668</v>
      </c>
      <c r="G14" s="64">
        <f>64790.27*1.02</f>
        <v>66086.0754</v>
      </c>
      <c r="H14" s="64">
        <v>66086.16</v>
      </c>
      <c r="I14" s="64">
        <f>H14*1.02</f>
        <v>67407.88320000001</v>
      </c>
      <c r="J14" s="64">
        <f>I14*1.21</f>
        <v>81563.53867200001</v>
      </c>
    </row>
  </sheetData>
  <sheetProtection/>
  <printOptions gridLines="1"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4:C7"/>
  <sheetViews>
    <sheetView zoomScalePageLayoutView="0" workbookViewId="0" topLeftCell="A1">
      <selection activeCell="B8" sqref="B8"/>
    </sheetView>
  </sheetViews>
  <sheetFormatPr defaultColWidth="8.8515625" defaultRowHeight="12.75"/>
  <cols>
    <col min="1" max="1" width="8.8515625" style="0" customWidth="1"/>
    <col min="2" max="2" width="10.140625" style="0" bestFit="1" customWidth="1"/>
  </cols>
  <sheetData>
    <row r="4" spans="2:3" ht="12.75">
      <c r="B4" s="64">
        <v>323158.1</v>
      </c>
      <c r="C4" s="66" t="s">
        <v>409</v>
      </c>
    </row>
    <row r="5" spans="2:3" ht="12.75">
      <c r="B5" s="64">
        <v>187233.56</v>
      </c>
      <c r="C5" s="66" t="s">
        <v>411</v>
      </c>
    </row>
    <row r="6" spans="2:3" ht="12.75">
      <c r="B6" s="64">
        <v>118411.91</v>
      </c>
      <c r="C6" s="66" t="s">
        <v>410</v>
      </c>
    </row>
    <row r="7" ht="12.75">
      <c r="B7" s="64">
        <f>SUM(B4:B6)</f>
        <v>628803.57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E14:E28"/>
  <sheetViews>
    <sheetView zoomScalePageLayoutView="0" workbookViewId="0" topLeftCell="A4">
      <selection activeCell="E29" sqref="E29"/>
    </sheetView>
  </sheetViews>
  <sheetFormatPr defaultColWidth="8.8515625" defaultRowHeight="12.75"/>
  <sheetData>
    <row r="14" ht="12.75">
      <c r="E14" t="s">
        <v>405</v>
      </c>
    </row>
    <row r="15" ht="12.75">
      <c r="E15">
        <v>3295.6</v>
      </c>
    </row>
    <row r="16" ht="12.75">
      <c r="E16">
        <v>712.14</v>
      </c>
    </row>
    <row r="17" ht="12.75">
      <c r="E17">
        <v>581.25</v>
      </c>
    </row>
    <row r="19" ht="12.75">
      <c r="E19" t="s">
        <v>406</v>
      </c>
    </row>
    <row r="20" ht="12.75">
      <c r="E20">
        <v>17520.16</v>
      </c>
    </row>
    <row r="22" ht="12.75">
      <c r="E22" t="s">
        <v>407</v>
      </c>
    </row>
    <row r="23" ht="12.75">
      <c r="E23">
        <v>3295.6</v>
      </c>
    </row>
    <row r="24" ht="12.75">
      <c r="E24">
        <v>712.14</v>
      </c>
    </row>
    <row r="25" ht="12.75">
      <c r="E25" s="66" t="s">
        <v>408</v>
      </c>
    </row>
    <row r="26" ht="12.75">
      <c r="E26">
        <v>17520.16</v>
      </c>
    </row>
    <row r="28" ht="12.75">
      <c r="E28">
        <f>E15+E16+E17+E20+E23+E24+E26</f>
        <v>43637.05</v>
      </c>
    </row>
  </sheetData>
  <sheetProtection/>
  <printOptions gridLines="1"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BZ4"/>
  <sheetViews>
    <sheetView zoomScalePageLayoutView="0" workbookViewId="0" topLeftCell="A1">
      <selection activeCell="E5" sqref="E5"/>
    </sheetView>
  </sheetViews>
  <sheetFormatPr defaultColWidth="8.8515625" defaultRowHeight="12.75"/>
  <cols>
    <col min="1" max="9" width="8.8515625" style="0" customWidth="1"/>
    <col min="10" max="10" width="10.140625" style="0" bestFit="1" customWidth="1"/>
    <col min="11" max="11" width="16.00390625" style="0" bestFit="1" customWidth="1"/>
    <col min="12" max="13" width="8.8515625" style="0" customWidth="1"/>
    <col min="14" max="14" width="10.140625" style="0" bestFit="1" customWidth="1"/>
  </cols>
  <sheetData>
    <row r="2" spans="1:78" ht="38.25" customHeight="1">
      <c r="A2" s="21" t="s">
        <v>361</v>
      </c>
      <c r="B2" s="4" t="s">
        <v>345</v>
      </c>
      <c r="C2" s="46" t="s">
        <v>137</v>
      </c>
      <c r="D2" s="20" t="s">
        <v>388</v>
      </c>
      <c r="E2" s="4" t="s">
        <v>337</v>
      </c>
      <c r="F2" s="20" t="s">
        <v>353</v>
      </c>
      <c r="G2" s="20" t="s">
        <v>367</v>
      </c>
      <c r="H2" s="21" t="s">
        <v>368</v>
      </c>
      <c r="I2" s="4" t="s">
        <v>71</v>
      </c>
      <c r="J2" s="69" t="s">
        <v>163</v>
      </c>
      <c r="K2" s="106" t="s">
        <v>5</v>
      </c>
      <c r="L2" s="38" t="s">
        <v>117</v>
      </c>
      <c r="M2" s="39" t="s">
        <v>118</v>
      </c>
      <c r="N2" s="39" t="s">
        <v>164</v>
      </c>
      <c r="O2" s="4" t="s">
        <v>156</v>
      </c>
      <c r="P2" s="42" t="s">
        <v>157</v>
      </c>
      <c r="Q2" s="4" t="s">
        <v>158</v>
      </c>
      <c r="R2" s="10" t="s">
        <v>311</v>
      </c>
      <c r="S2" s="20" t="s">
        <v>214</v>
      </c>
      <c r="T2" s="4" t="s">
        <v>215</v>
      </c>
      <c r="U2" s="4" t="s">
        <v>219</v>
      </c>
      <c r="V2" s="47" t="s">
        <v>220</v>
      </c>
      <c r="W2" s="47" t="s">
        <v>73</v>
      </c>
      <c r="X2" s="47" t="s">
        <v>74</v>
      </c>
      <c r="Y2" s="4" t="s">
        <v>305</v>
      </c>
      <c r="Z2" s="20" t="s">
        <v>335</v>
      </c>
      <c r="AA2" s="4" t="s">
        <v>159</v>
      </c>
      <c r="AB2" s="4" t="s">
        <v>72</v>
      </c>
      <c r="AC2" s="4" t="s">
        <v>221</v>
      </c>
      <c r="AD2" s="4" t="s">
        <v>79</v>
      </c>
      <c r="AE2" s="10" t="s">
        <v>222</v>
      </c>
      <c r="AF2" s="21" t="s">
        <v>237</v>
      </c>
      <c r="AG2" s="22" t="s">
        <v>223</v>
      </c>
      <c r="AH2" s="10" t="s">
        <v>224</v>
      </c>
      <c r="AI2" s="10" t="s">
        <v>230</v>
      </c>
      <c r="AJ2" s="10" t="s">
        <v>231</v>
      </c>
      <c r="AK2" s="10" t="s">
        <v>225</v>
      </c>
      <c r="AL2" s="10" t="s">
        <v>226</v>
      </c>
      <c r="AM2" s="16" t="s">
        <v>10</v>
      </c>
      <c r="AN2" s="16" t="s">
        <v>11</v>
      </c>
      <c r="AO2" s="16" t="s">
        <v>14</v>
      </c>
      <c r="AP2" s="16" t="s">
        <v>15</v>
      </c>
      <c r="AQ2" s="16" t="s">
        <v>16</v>
      </c>
      <c r="AR2" s="16" t="s">
        <v>17</v>
      </c>
      <c r="AS2" s="16" t="s">
        <v>18</v>
      </c>
      <c r="AT2" s="16" t="s">
        <v>19</v>
      </c>
      <c r="AU2" s="16" t="s">
        <v>20</v>
      </c>
      <c r="AV2" s="16" t="s">
        <v>21</v>
      </c>
      <c r="AW2" s="16" t="s">
        <v>22</v>
      </c>
      <c r="AX2" s="16" t="s">
        <v>23</v>
      </c>
      <c r="AY2" s="16" t="s">
        <v>24</v>
      </c>
      <c r="AZ2" s="30" t="s">
        <v>47</v>
      </c>
      <c r="BA2" s="30" t="s">
        <v>48</v>
      </c>
      <c r="BB2" s="30" t="s">
        <v>49</v>
      </c>
      <c r="BC2" s="30" t="s">
        <v>50</v>
      </c>
      <c r="BD2" s="30" t="s">
        <v>51</v>
      </c>
      <c r="BE2" s="30" t="s">
        <v>52</v>
      </c>
      <c r="BF2" s="30" t="s">
        <v>53</v>
      </c>
      <c r="BG2" s="30" t="s">
        <v>54</v>
      </c>
      <c r="BH2" s="30" t="s">
        <v>55</v>
      </c>
      <c r="BI2" s="30" t="s">
        <v>56</v>
      </c>
      <c r="BJ2" s="30" t="s">
        <v>57</v>
      </c>
      <c r="BK2" s="30" t="s">
        <v>58</v>
      </c>
      <c r="BL2" s="30"/>
      <c r="BM2" s="30" t="s">
        <v>400</v>
      </c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</row>
    <row r="3" spans="1:65" ht="114.75">
      <c r="A3" s="52" t="s">
        <v>290</v>
      </c>
      <c r="B3" s="53" t="s">
        <v>347</v>
      </c>
      <c r="C3" s="54" t="s">
        <v>398</v>
      </c>
      <c r="D3" s="107" t="s">
        <v>269</v>
      </c>
      <c r="E3" s="8"/>
      <c r="F3" s="52" t="s">
        <v>422</v>
      </c>
      <c r="G3" s="7"/>
      <c r="H3" s="7"/>
      <c r="I3" s="55" t="s">
        <v>270</v>
      </c>
      <c r="J3" s="5">
        <v>21069.73</v>
      </c>
      <c r="K3" s="25"/>
      <c r="L3" s="36" t="s">
        <v>399</v>
      </c>
      <c r="M3" s="40"/>
      <c r="N3" s="25" t="s">
        <v>403</v>
      </c>
      <c r="O3" s="57" t="s">
        <v>165</v>
      </c>
      <c r="P3" s="58">
        <v>20133</v>
      </c>
      <c r="Q3" s="57" t="s">
        <v>113</v>
      </c>
      <c r="R3" s="59"/>
      <c r="S3" s="60" t="s">
        <v>253</v>
      </c>
      <c r="T3" s="61">
        <v>24044</v>
      </c>
      <c r="U3" s="53" t="s">
        <v>254</v>
      </c>
      <c r="V3" s="24"/>
      <c r="W3" s="48">
        <v>40787</v>
      </c>
      <c r="X3" s="3">
        <v>41517</v>
      </c>
      <c r="Y3" s="70" t="s">
        <v>306</v>
      </c>
      <c r="Z3" s="62" t="s">
        <v>402</v>
      </c>
      <c r="AA3" s="63" t="s">
        <v>145</v>
      </c>
      <c r="AB3" s="63" t="s">
        <v>191</v>
      </c>
      <c r="AC3" s="32" t="s">
        <v>285</v>
      </c>
      <c r="AD3" s="32" t="s">
        <v>84</v>
      </c>
      <c r="AE3" s="12" t="s">
        <v>27</v>
      </c>
      <c r="AF3" s="13" t="s">
        <v>256</v>
      </c>
      <c r="AG3" s="13" t="s">
        <v>257</v>
      </c>
      <c r="AH3" s="13" t="s">
        <v>258</v>
      </c>
      <c r="AI3" s="13" t="s">
        <v>271</v>
      </c>
      <c r="AJ3" s="13" t="s">
        <v>356</v>
      </c>
      <c r="AK3" s="13" t="s">
        <v>255</v>
      </c>
      <c r="AL3" s="13"/>
      <c r="AM3" s="51" t="s">
        <v>27</v>
      </c>
      <c r="AN3" s="50" t="s">
        <v>256</v>
      </c>
      <c r="AO3" s="50" t="s">
        <v>257</v>
      </c>
      <c r="AP3" s="50" t="s">
        <v>258</v>
      </c>
      <c r="AQ3" s="50" t="s">
        <v>271</v>
      </c>
      <c r="AR3" s="50" t="s">
        <v>356</v>
      </c>
      <c r="AS3" s="50" t="s">
        <v>255</v>
      </c>
      <c r="AT3" s="18"/>
      <c r="AU3" s="18"/>
      <c r="AV3" s="18"/>
      <c r="AW3" s="18"/>
      <c r="AX3" s="18"/>
      <c r="AY3" s="18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M3" s="56" t="s">
        <v>401</v>
      </c>
    </row>
    <row r="4" spans="1:65" ht="140.25">
      <c r="A4" s="13" t="s">
        <v>292</v>
      </c>
      <c r="B4" s="6" t="s">
        <v>149</v>
      </c>
      <c r="C4" s="45" t="s">
        <v>412</v>
      </c>
      <c r="D4" s="52" t="s">
        <v>420</v>
      </c>
      <c r="E4" s="52" t="s">
        <v>421</v>
      </c>
      <c r="F4" s="108" t="s">
        <v>423</v>
      </c>
      <c r="G4" s="7"/>
      <c r="H4" s="7"/>
      <c r="I4" s="67" t="s">
        <v>413</v>
      </c>
      <c r="J4" s="5">
        <v>191664</v>
      </c>
      <c r="K4" s="25"/>
      <c r="L4" s="37" t="s">
        <v>304</v>
      </c>
      <c r="M4" s="41"/>
      <c r="N4" s="5">
        <v>191664</v>
      </c>
      <c r="O4" s="68" t="s">
        <v>414</v>
      </c>
      <c r="P4" s="43">
        <v>80125</v>
      </c>
      <c r="Q4" s="68" t="s">
        <v>115</v>
      </c>
      <c r="R4" s="14"/>
      <c r="S4" s="68" t="s">
        <v>414</v>
      </c>
      <c r="T4" s="9">
        <v>80125</v>
      </c>
      <c r="U4" s="67" t="s">
        <v>193</v>
      </c>
      <c r="V4" s="19">
        <v>40878</v>
      </c>
      <c r="W4" s="3">
        <v>40878</v>
      </c>
      <c r="X4" s="28">
        <v>43069</v>
      </c>
      <c r="Y4" s="11" t="s">
        <v>306</v>
      </c>
      <c r="Z4" s="34" t="s">
        <v>166</v>
      </c>
      <c r="AA4" s="68" t="s">
        <v>415</v>
      </c>
      <c r="AB4" s="1" t="s">
        <v>115</v>
      </c>
      <c r="AC4" s="2" t="s">
        <v>37</v>
      </c>
      <c r="AD4" s="2" t="s">
        <v>85</v>
      </c>
      <c r="AE4" s="12" t="s">
        <v>416</v>
      </c>
      <c r="AF4" s="13" t="s">
        <v>417</v>
      </c>
      <c r="AG4" s="13"/>
      <c r="AH4" s="13"/>
      <c r="AI4" s="13"/>
      <c r="AJ4" s="13" t="s">
        <v>418</v>
      </c>
      <c r="AK4" s="13" t="s">
        <v>419</v>
      </c>
      <c r="AL4" s="13" t="s">
        <v>419</v>
      </c>
      <c r="AM4" s="17" t="s">
        <v>25</v>
      </c>
      <c r="AN4" s="18"/>
      <c r="AO4" s="18"/>
      <c r="AP4" s="18">
        <v>40632</v>
      </c>
      <c r="AQ4" s="18"/>
      <c r="AR4" s="18"/>
      <c r="AS4" s="18">
        <v>40724</v>
      </c>
      <c r="AT4" s="18"/>
      <c r="AU4" s="18"/>
      <c r="AV4" s="18">
        <v>40816</v>
      </c>
      <c r="AW4" s="18"/>
      <c r="AX4" s="18"/>
      <c r="AY4" s="18">
        <v>40907</v>
      </c>
      <c r="AZ4" s="31"/>
      <c r="BA4" s="31"/>
      <c r="BB4" s="31">
        <f>J4/4</f>
        <v>47916</v>
      </c>
      <c r="BC4" s="31"/>
      <c r="BD4" s="31"/>
      <c r="BE4" s="31">
        <f>J4/4</f>
        <v>47916</v>
      </c>
      <c r="BF4" s="31"/>
      <c r="BG4" s="31"/>
      <c r="BH4" s="31">
        <f>J4/4</f>
        <v>47916</v>
      </c>
      <c r="BI4" s="31"/>
      <c r="BJ4" s="31"/>
      <c r="BK4" s="31">
        <f>N4/4</f>
        <v>47916</v>
      </c>
      <c r="BM4" s="35"/>
    </row>
  </sheetData>
  <sheetProtection/>
  <hyperlinks>
    <hyperlink ref="BM3" r:id="rId1" display="http://www.idpa.cnr.it/storia.htm#dalmine"/>
  </hyperlinks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0" sqref="I30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sconosciuto</dc:creator>
  <cp:keywords/>
  <dc:description/>
  <cp:lastModifiedBy>Alessandro Lissi</cp:lastModifiedBy>
  <cp:lastPrinted>2017-09-21T08:20:46Z</cp:lastPrinted>
  <dcterms:created xsi:type="dcterms:W3CDTF">1999-09-24T10:06:00Z</dcterms:created>
  <dcterms:modified xsi:type="dcterms:W3CDTF">2022-05-05T13:43:20Z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